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er Ederer\Desktop\"/>
    </mc:Choice>
  </mc:AlternateContent>
  <xr:revisionPtr revIDLastSave="0" documentId="13_ncr:1_{0BFDDE0A-A5E9-4928-A949-B1A4E7B9CF65}" xr6:coauthVersionLast="47" xr6:coauthVersionMax="47" xr10:uidLastSave="{00000000-0000-0000-0000-000000000000}"/>
  <bookViews>
    <workbookView xWindow="1890" yWindow="360" windowWidth="25020" windowHeight="2068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84" i="1" l="1"/>
  <c r="AM84" i="1"/>
  <c r="AN82" i="1"/>
  <c r="AM82" i="1"/>
  <c r="AN80" i="1"/>
  <c r="AM80" i="1"/>
  <c r="AN79" i="1"/>
  <c r="AM79" i="1"/>
  <c r="AN78" i="1"/>
  <c r="AM78" i="1"/>
  <c r="AN77" i="1"/>
  <c r="AM77" i="1"/>
  <c r="AN76" i="1"/>
  <c r="AM76" i="1"/>
  <c r="AN74" i="1"/>
  <c r="AM74" i="1"/>
  <c r="AN72" i="1"/>
  <c r="AM72" i="1"/>
  <c r="AN71" i="1"/>
  <c r="AM71" i="1"/>
  <c r="AN70" i="1"/>
  <c r="AM70" i="1"/>
  <c r="AN69" i="1"/>
  <c r="AM69" i="1"/>
  <c r="AN66" i="1"/>
  <c r="AM66" i="1"/>
  <c r="AN65" i="1"/>
  <c r="AM65" i="1"/>
  <c r="AN64" i="1"/>
  <c r="AM64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2" i="1"/>
  <c r="AM52" i="1"/>
  <c r="AN51" i="1"/>
  <c r="AM51" i="1"/>
  <c r="AN50" i="1"/>
  <c r="AM50" i="1"/>
  <c r="AN48" i="1"/>
  <c r="AM48" i="1"/>
  <c r="AN47" i="1"/>
  <c r="AM47" i="1"/>
  <c r="AN46" i="1"/>
  <c r="AM46" i="1"/>
  <c r="AN45" i="1"/>
  <c r="AM45" i="1"/>
  <c r="AN44" i="1"/>
  <c r="AM44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8" i="1"/>
  <c r="AM28" i="1"/>
  <c r="AN27" i="1"/>
  <c r="AM27" i="1"/>
  <c r="AN26" i="1"/>
  <c r="AM26" i="1"/>
  <c r="AN25" i="1"/>
  <c r="AM25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4" i="1"/>
  <c r="AM4" i="1"/>
  <c r="AN3" i="1"/>
  <c r="AM3" i="1"/>
  <c r="AL84" i="1"/>
  <c r="AL82" i="1"/>
  <c r="AL80" i="1"/>
  <c r="AL79" i="1"/>
  <c r="AL78" i="1"/>
  <c r="AL77" i="1"/>
  <c r="AL76" i="1"/>
  <c r="AL74" i="1"/>
  <c r="AL72" i="1"/>
  <c r="AL71" i="1"/>
  <c r="AL70" i="1"/>
  <c r="AL69" i="1"/>
  <c r="AL66" i="1"/>
  <c r="AL65" i="1"/>
  <c r="AL64" i="1"/>
  <c r="AL62" i="1"/>
  <c r="AL61" i="1"/>
  <c r="AL60" i="1"/>
  <c r="AL59" i="1"/>
  <c r="AL58" i="1"/>
  <c r="AL57" i="1"/>
  <c r="AL56" i="1"/>
  <c r="AL55" i="1"/>
  <c r="AL54" i="1"/>
  <c r="AL52" i="1"/>
  <c r="AL51" i="1"/>
  <c r="AL50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8" i="1"/>
  <c r="AL27" i="1"/>
  <c r="AL26" i="1"/>
  <c r="AL25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4" i="1"/>
  <c r="AL3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<sst xmlns="http://schemas.openxmlformats.org/spreadsheetml/2006/main" count="130" uniqueCount="125">
  <si>
    <t>Oil USDA</t>
  </si>
  <si>
    <t>Meal USDA</t>
  </si>
  <si>
    <t xml:space="preserve">PLANET based on Wirsenius Meal </t>
  </si>
  <si>
    <t>Oil FAO</t>
  </si>
  <si>
    <t>Area</t>
  </si>
  <si>
    <t>Biofuels</t>
  </si>
  <si>
    <t>Feed_Waste_Dom._Cons.</t>
  </si>
  <si>
    <t>Food_Use_Dom._Cons..x</t>
  </si>
  <si>
    <t>Other_Industrial_Use</t>
  </si>
  <si>
    <t>Baking_or_frying_fats</t>
  </si>
  <si>
    <t>Lubricants_and_working_fluids</t>
  </si>
  <si>
    <t>Margarine</t>
  </si>
  <si>
    <t>Other_edible_products</t>
  </si>
  <si>
    <t>Other_industrial_products</t>
  </si>
  <si>
    <t>Paints,_coatings_and_inks</t>
  </si>
  <si>
    <t>Polyols_and_plastics</t>
  </si>
  <si>
    <t>Salad_or_cooking_oil</t>
  </si>
  <si>
    <t>Soaps,_amines,_fatty_acids_and_oleo_chemicals</t>
  </si>
  <si>
    <t>Solvents_and_specialty</t>
  </si>
  <si>
    <t>Aquaculture</t>
  </si>
  <si>
    <t>Food_Use_Dom._Cons..y</t>
  </si>
  <si>
    <t>Industrial_Dom._Cons.</t>
  </si>
  <si>
    <t>Other_Animals</t>
  </si>
  <si>
    <t>Poultry</t>
  </si>
  <si>
    <t>Swine</t>
  </si>
  <si>
    <t>Beef</t>
  </si>
  <si>
    <t>Companion_Animals</t>
  </si>
  <si>
    <t>Dairy</t>
  </si>
  <si>
    <t>Industry</t>
  </si>
  <si>
    <t>Meal_Human</t>
  </si>
  <si>
    <t>Other_species</t>
  </si>
  <si>
    <t>Swine, market</t>
  </si>
  <si>
    <t>Chickens, broilers</t>
  </si>
  <si>
    <t>Chickens, layers</t>
  </si>
  <si>
    <t>Turkeys</t>
  </si>
  <si>
    <t>Ducks</t>
  </si>
  <si>
    <t>Rabbits and hares</t>
  </si>
  <si>
    <t>Food</t>
  </si>
  <si>
    <t>Other uses (non-food)</t>
  </si>
  <si>
    <t>Algeria</t>
  </si>
  <si>
    <t>Angola</t>
  </si>
  <si>
    <t>Argentina</t>
  </si>
  <si>
    <t>Australia</t>
  </si>
  <si>
    <t>Bangladesh</t>
  </si>
  <si>
    <t>Barbados</t>
  </si>
  <si>
    <t>Belarus</t>
  </si>
  <si>
    <t>Bolivia (Plurinational State of)</t>
  </si>
  <si>
    <t>Bosnia and Herzegovina</t>
  </si>
  <si>
    <t>Brazil</t>
  </si>
  <si>
    <t>Canada</t>
  </si>
  <si>
    <t>Chile</t>
  </si>
  <si>
    <t>China, mainland</t>
  </si>
  <si>
    <t>Colombia</t>
  </si>
  <si>
    <t>Costa Rica</t>
  </si>
  <si>
    <t>Cuba</t>
  </si>
  <si>
    <t>Dominican Republic</t>
  </si>
  <si>
    <t>Ecuador</t>
  </si>
  <si>
    <t>Egypt</t>
  </si>
  <si>
    <t>El Salvador</t>
  </si>
  <si>
    <t>Ethiopia</t>
  </si>
  <si>
    <t>European Union</t>
  </si>
  <si>
    <t>Guatemala</t>
  </si>
  <si>
    <t>Guyana</t>
  </si>
  <si>
    <t>Haiti</t>
  </si>
  <si>
    <t>Honduras</t>
  </si>
  <si>
    <t>Hong Kong</t>
  </si>
  <si>
    <t>India</t>
  </si>
  <si>
    <t>Indonesia</t>
  </si>
  <si>
    <t>Iran (Islamic Republic of)</t>
  </si>
  <si>
    <t>Israel</t>
  </si>
  <si>
    <t>Jamaica</t>
  </si>
  <si>
    <t>Japan</t>
  </si>
  <si>
    <t>Jordan</t>
  </si>
  <si>
    <t>Kenya</t>
  </si>
  <si>
    <t>Lebanon</t>
  </si>
  <si>
    <t>Libya</t>
  </si>
  <si>
    <t>Madagascar</t>
  </si>
  <si>
    <t>Malaysia</t>
  </si>
  <si>
    <t>Mauritius</t>
  </si>
  <si>
    <t>Mexico</t>
  </si>
  <si>
    <t>Morocco</t>
  </si>
  <si>
    <t>Myanmar</t>
  </si>
  <si>
    <t>New Zealand</t>
  </si>
  <si>
    <t>Nicaragua</t>
  </si>
  <si>
    <t>Nigeria</t>
  </si>
  <si>
    <t>North Korea</t>
  </si>
  <si>
    <t>Norway</t>
  </si>
  <si>
    <t>Pakistan</t>
  </si>
  <si>
    <t>Panama</t>
  </si>
  <si>
    <t>Paraguay</t>
  </si>
  <si>
    <t>Peru</t>
  </si>
  <si>
    <t>Philippines</t>
  </si>
  <si>
    <t>Russian Federation</t>
  </si>
  <si>
    <t>Saudi Arabia</t>
  </si>
  <si>
    <t>Senegal</t>
  </si>
  <si>
    <t>Serbia</t>
  </si>
  <si>
    <t>Singapore</t>
  </si>
  <si>
    <t>Somalia</t>
  </si>
  <si>
    <t>South Africa</t>
  </si>
  <si>
    <t>South Korea</t>
  </si>
  <si>
    <t>Sri Lanka</t>
  </si>
  <si>
    <t>Switzerland</t>
  </si>
  <si>
    <t>Syrian Arab Republic</t>
  </si>
  <si>
    <t>Taiwan</t>
  </si>
  <si>
    <t>Tanzania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</si>
  <si>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</si>
  <si>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</si>
  <si>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</si>
  <si>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</si>
  <si>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</si>
  <si>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</si>
  <si>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</si>
  <si>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 of Great Britain and Northern Ireland</t>
  </si>
  <si>
    <t>United States of America</t>
  </si>
  <si>
    <t>Uruguay</t>
  </si>
  <si>
    <t>Uzbekistan</t>
  </si>
  <si>
    <t>Venezuela (Bolivarian Republic of)</t>
  </si>
  <si>
    <t>Vietnam</t>
  </si>
  <si>
    <t>Yemen</t>
  </si>
  <si>
    <t>Zambia</t>
  </si>
  <si>
    <t>Zimbabwe</t>
  </si>
  <si>
    <t>USA only</t>
  </si>
  <si>
    <t>Difference in %</t>
  </si>
  <si>
    <t>Other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</si>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</sst>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rgb="FF000000"/>
      <name val="Calibri"/>
      <family val="2"/>
      <charset val="1"/>
    </font>
    <font>
      <sz val="10"/>
      <name val="Arial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  <fill>
      <patternFill patternType="solid">
        <fgColor rgb="FFFFD8CE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99CCFF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2" fillId="4" borderId="0" xfId="0" applyFont="1" applyFill="1"/>
    <xf numFmtId="0" fontId="2" fillId="5" borderId="0" xfId="0" applyFont="1" applyFill="1"/>
    <xf numFmtId="164" fontId="1" fillId="0" borderId="0" xfId="1" applyNumberFormat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4" fillId="8" borderId="0" xfId="0" applyFont="1" applyFill="1"/>
    <xf numFmtId="0" fontId="2" fillId="6" borderId="0" xfId="0" applyFont="1" applyFill="1"/>
    <xf numFmtId="9" fontId="1" fillId="0" borderId="0" xfId="2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84"/>
  <sheetViews>
    <sheetView tabSelected="1" zoomScale="110" zoomScaleNormal="11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18" sqref="X18"/>
    </sheetView>
  </sheetViews>
  <sheetFormatPr baseColWidth="10" defaultColWidth="8.54296875" defaultRowHeight="15.5" outlineLevelCol="1" x14ac:dyDescent="0.35"/>
  <cols>
    <col min="1" max="1" width="31" style="1" customWidth="1"/>
    <col min="2" max="2" width="10.453125" style="1" bestFit="1" customWidth="1"/>
    <col min="3" max="3" width="10.81640625" style="1" customWidth="1"/>
    <col min="4" max="4" width="11.1796875" style="1" customWidth="1"/>
    <col min="5" max="5" width="8.6328125" style="1" bestFit="1" customWidth="1"/>
    <col min="6" max="6" width="9.453125" style="1" hidden="1" customWidth="1" outlineLevel="1"/>
    <col min="7" max="12" width="8.6328125" style="1" hidden="1" customWidth="1" outlineLevel="1"/>
    <col min="13" max="13" width="9.453125" style="1" hidden="1" customWidth="1" outlineLevel="1"/>
    <col min="14" max="15" width="8.6328125" style="1" hidden="1" customWidth="1" outlineLevel="1"/>
    <col min="16" max="16" width="12.08984375" style="1" customWidth="1" collapsed="1"/>
    <col min="17" max="17" width="12.08984375" style="1" customWidth="1"/>
    <col min="20" max="20" width="8.6328125" style="1" bestFit="1" customWidth="1"/>
    <col min="21" max="21" width="9.453125" style="1" bestFit="1" customWidth="1"/>
    <col min="22" max="22" width="10.453125" style="1" bestFit="1" customWidth="1" collapsed="1"/>
    <col min="23" max="24" width="10.453125" style="1" bestFit="1" customWidth="1"/>
    <col min="25" max="25" width="9.453125" style="1" bestFit="1" customWidth="1"/>
    <col min="26" max="26" width="9.453125" style="1" hidden="1" customWidth="1" outlineLevel="1"/>
    <col min="27" max="27" width="8.6328125" style="1" hidden="1" customWidth="1" outlineLevel="1"/>
    <col min="28" max="28" width="9.453125" style="1" hidden="1" customWidth="1" outlineLevel="1"/>
    <col min="29" max="31" width="8.6328125" style="1" hidden="1" customWidth="1" outlineLevel="1"/>
    <col min="32" max="32" width="10.453125" style="1" bestFit="1" customWidth="1" collapsed="1"/>
    <col min="33" max="34" width="10.453125" style="1" bestFit="1" customWidth="1"/>
    <col min="35" max="36" width="9.453125" style="1" bestFit="1" customWidth="1"/>
    <col min="37" max="37" width="8.6328125" style="1" bestFit="1" customWidth="1"/>
    <col min="40" max="1027" width="8.54296875" style="1"/>
    <col min="1028" max="1028" width="9.08984375" style="1" customWidth="1"/>
  </cols>
  <sheetData>
    <row r="1" spans="1:40" x14ac:dyDescent="0.35">
      <c r="B1" s="5" t="s">
        <v>0</v>
      </c>
      <c r="C1" s="5"/>
      <c r="D1" s="5"/>
      <c r="E1" s="5"/>
      <c r="F1" s="2" t="s">
        <v>121</v>
      </c>
      <c r="G1" s="2"/>
      <c r="H1" s="2"/>
      <c r="I1" s="2"/>
      <c r="J1" s="2"/>
      <c r="K1" s="2"/>
      <c r="L1" s="2"/>
      <c r="M1" s="2"/>
      <c r="N1" s="2"/>
      <c r="O1" s="2"/>
      <c r="P1" s="8" t="s">
        <v>3</v>
      </c>
      <c r="Q1" s="8"/>
      <c r="R1" s="12" t="s">
        <v>122</v>
      </c>
      <c r="S1" s="12"/>
      <c r="T1" s="6" t="s">
        <v>1</v>
      </c>
      <c r="U1" s="6"/>
      <c r="V1" s="6"/>
      <c r="W1" s="6"/>
      <c r="X1" s="6"/>
      <c r="Y1" s="6"/>
      <c r="Z1" s="3" t="s">
        <v>121</v>
      </c>
      <c r="AA1" s="3"/>
      <c r="AB1" s="3"/>
      <c r="AC1" s="3"/>
      <c r="AD1" s="3"/>
      <c r="AE1" s="3"/>
      <c r="AF1" s="11" t="s">
        <v>2</v>
      </c>
      <c r="AG1" s="9"/>
      <c r="AH1" s="9"/>
      <c r="AI1" s="9"/>
      <c r="AJ1" s="9"/>
      <c r="AK1" s="9"/>
      <c r="AL1" s="10" t="s">
        <v>122</v>
      </c>
      <c r="AM1" s="10"/>
      <c r="AN1" s="10"/>
    </row>
    <row r="2" spans="1:40" x14ac:dyDescent="0.35">
      <c r="A2" s="4" t="s">
        <v>4</v>
      </c>
      <c r="B2" s="5" t="s">
        <v>7</v>
      </c>
      <c r="C2" s="5" t="s">
        <v>5</v>
      </c>
      <c r="D2" s="5" t="s">
        <v>6</v>
      </c>
      <c r="E2" s="5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8" t="s">
        <v>37</v>
      </c>
      <c r="Q2" s="8" t="s">
        <v>38</v>
      </c>
      <c r="R2" s="12" t="s">
        <v>37</v>
      </c>
      <c r="S2" s="12" t="s">
        <v>123</v>
      </c>
      <c r="T2" s="6" t="s">
        <v>20</v>
      </c>
      <c r="U2" s="6" t="s">
        <v>21</v>
      </c>
      <c r="V2" s="6" t="s">
        <v>19</v>
      </c>
      <c r="W2" s="6" t="s">
        <v>24</v>
      </c>
      <c r="X2" s="6" t="s">
        <v>23</v>
      </c>
      <c r="Y2" s="6" t="s">
        <v>22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9" t="s">
        <v>31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10" t="s">
        <v>24</v>
      </c>
      <c r="AM2" s="10" t="s">
        <v>23</v>
      </c>
      <c r="AN2" s="10" t="s">
        <v>124</v>
      </c>
    </row>
    <row r="3" spans="1:40" x14ac:dyDescent="0.35">
      <c r="A3" s="1" t="s">
        <v>39</v>
      </c>
      <c r="B3" s="7">
        <v>755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545.1</v>
      </c>
      <c r="Q3" s="7">
        <v>0</v>
      </c>
      <c r="R3" s="13">
        <f>IF(P3=0,"NA",IF(B3=0, "NA",B3/P3))</f>
        <v>1.3850669601907906</v>
      </c>
      <c r="S3" s="13" t="str">
        <f>IF(Q3=0,"NA",IF(SUM(C3:E3)=0, "NA",SUM(C3:E3)/Q3))</f>
        <v>NA</v>
      </c>
      <c r="T3" s="7">
        <v>0</v>
      </c>
      <c r="U3" s="7">
        <v>0</v>
      </c>
      <c r="V3" s="7">
        <v>69.5</v>
      </c>
      <c r="W3" s="7">
        <v>0</v>
      </c>
      <c r="X3" s="7">
        <v>1042.5</v>
      </c>
      <c r="Y3" s="7">
        <v>278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0.4</v>
      </c>
      <c r="AG3" s="7">
        <v>675</v>
      </c>
      <c r="AH3" s="7">
        <v>144.5</v>
      </c>
      <c r="AI3" s="7">
        <v>2.6</v>
      </c>
      <c r="AJ3" s="7">
        <v>0</v>
      </c>
      <c r="AK3" s="7">
        <v>11.9</v>
      </c>
      <c r="AL3" s="13" t="str">
        <f>IF(W3=0,"NA",IF(AF3=0, "NA",W3/AF3))</f>
        <v>NA</v>
      </c>
      <c r="AM3" s="13">
        <f>IF(X3=0,"NA",IF(SUM(AG3:AK3)=0, "NA",X3/SUM(AG3:AK3)))</f>
        <v>1.25</v>
      </c>
      <c r="AN3" s="13">
        <f>SUM(V3:Y3)/SUM(AF3:AK3)</f>
        <v>1.6658676893576223</v>
      </c>
    </row>
    <row r="4" spans="1:40" x14ac:dyDescent="0.35">
      <c r="A4" s="1" t="s">
        <v>40</v>
      </c>
      <c r="B4" s="7">
        <v>65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78.605000000000004</v>
      </c>
      <c r="Q4" s="7">
        <v>0</v>
      </c>
      <c r="R4" s="13">
        <f t="shared" ref="R4:R67" si="0">IF(P4=0,"NA",IF(B4=0, "NA",B4/P4))</f>
        <v>0.8269194071623942</v>
      </c>
      <c r="S4" s="13" t="str">
        <f t="shared" ref="S4:S67" si="1">IF(Q4=0,"NA",IF(SUM(C4:E4)=0, "NA",SUM(C4:E4)/Q4))</f>
        <v>NA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14.4</v>
      </c>
      <c r="AG4" s="7">
        <v>10.5</v>
      </c>
      <c r="AH4" s="7">
        <v>0.3</v>
      </c>
      <c r="AI4" s="7">
        <v>0</v>
      </c>
      <c r="AJ4" s="7">
        <v>0</v>
      </c>
      <c r="AK4" s="7">
        <v>0</v>
      </c>
      <c r="AL4" s="13" t="str">
        <f t="shared" ref="AL4:AL67" si="2">IF(W4=0,"NA",IF(AF4=0, "NA",W4/AF4))</f>
        <v>NA</v>
      </c>
      <c r="AM4" s="13" t="str">
        <f t="shared" ref="AM4:AM67" si="3">IF(X4=0,"NA",IF(SUM(AG4:AK4)=0, "NA",X4/SUM(AG4:AK4)))</f>
        <v>NA</v>
      </c>
      <c r="AN4" s="13">
        <f t="shared" ref="AN4:AN67" si="4">SUM(V4:Y4)/SUM(AF4:AK4)</f>
        <v>0</v>
      </c>
    </row>
    <row r="5" spans="1:40" x14ac:dyDescent="0.35">
      <c r="A5" s="1" t="s">
        <v>41</v>
      </c>
      <c r="B5" s="7">
        <v>474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117.758</v>
      </c>
      <c r="Q5" s="7">
        <v>2516.0349999999999</v>
      </c>
      <c r="R5" s="13">
        <f t="shared" si="0"/>
        <v>4.0252042324088384</v>
      </c>
      <c r="S5" s="13" t="str">
        <f t="shared" si="1"/>
        <v>NA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13"/>
      <c r="AM5" s="13"/>
      <c r="AN5" s="13"/>
    </row>
    <row r="6" spans="1:40" x14ac:dyDescent="0.35">
      <c r="A6" s="1" t="s">
        <v>42</v>
      </c>
      <c r="B6" s="7">
        <v>25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11.124000000000001</v>
      </c>
      <c r="Q6" s="7">
        <v>0.32800000000000001</v>
      </c>
      <c r="R6" s="13">
        <f t="shared" si="0"/>
        <v>2.247393024092053</v>
      </c>
      <c r="S6" s="13" t="str">
        <f t="shared" si="1"/>
        <v>NA</v>
      </c>
      <c r="T6" s="7">
        <v>0</v>
      </c>
      <c r="U6" s="7">
        <v>0</v>
      </c>
      <c r="V6" s="7">
        <v>10.220000000000001</v>
      </c>
      <c r="W6" s="7">
        <v>51.1</v>
      </c>
      <c r="X6" s="7">
        <v>848.26</v>
      </c>
      <c r="Y6" s="7">
        <v>112.42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137.30000000000001</v>
      </c>
      <c r="AG6" s="7">
        <v>326.2</v>
      </c>
      <c r="AH6" s="7">
        <v>64.900000000000006</v>
      </c>
      <c r="AI6" s="7">
        <v>8.6</v>
      </c>
      <c r="AJ6" s="7">
        <v>5.8</v>
      </c>
      <c r="AK6" s="7">
        <v>0</v>
      </c>
      <c r="AL6" s="13">
        <f t="shared" si="2"/>
        <v>0.37217771303714492</v>
      </c>
      <c r="AM6" s="13">
        <f t="shared" si="3"/>
        <v>2.0918865598027123</v>
      </c>
      <c r="AN6" s="13">
        <f t="shared" si="4"/>
        <v>1.8828297715549007</v>
      </c>
    </row>
    <row r="7" spans="1:40" x14ac:dyDescent="0.35">
      <c r="A7" s="1" t="s">
        <v>43</v>
      </c>
      <c r="B7" s="7">
        <v>1036</v>
      </c>
      <c r="C7" s="7">
        <v>0</v>
      </c>
      <c r="D7" s="7">
        <v>0</v>
      </c>
      <c r="E7" s="7">
        <v>134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384</v>
      </c>
      <c r="Q7" s="7">
        <v>723.03700000000003</v>
      </c>
      <c r="R7" s="13">
        <f t="shared" si="0"/>
        <v>2.6979166666666665</v>
      </c>
      <c r="S7" s="13">
        <f t="shared" si="1"/>
        <v>0.1853293814839351</v>
      </c>
      <c r="T7" s="7">
        <v>4</v>
      </c>
      <c r="U7" s="7">
        <v>0</v>
      </c>
      <c r="V7" s="7">
        <v>665</v>
      </c>
      <c r="W7" s="7">
        <v>0</v>
      </c>
      <c r="X7" s="7">
        <v>1235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272.7</v>
      </c>
      <c r="AH7" s="7">
        <v>658.9</v>
      </c>
      <c r="AI7" s="7">
        <v>0</v>
      </c>
      <c r="AJ7" s="7">
        <v>257.2</v>
      </c>
      <c r="AK7" s="7">
        <v>0</v>
      </c>
      <c r="AL7" s="13" t="str">
        <f t="shared" si="2"/>
        <v>NA</v>
      </c>
      <c r="AM7" s="13">
        <f t="shared" si="3"/>
        <v>1.0388627187079409</v>
      </c>
      <c r="AN7" s="13">
        <f t="shared" si="4"/>
        <v>1.598250336473755</v>
      </c>
    </row>
    <row r="8" spans="1:40" x14ac:dyDescent="0.35">
      <c r="A8" s="1" t="s">
        <v>44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1.236</v>
      </c>
      <c r="Q8" s="7">
        <v>0</v>
      </c>
      <c r="R8" s="13">
        <f t="shared" si="0"/>
        <v>4.0453074433656955</v>
      </c>
      <c r="S8" s="13" t="str">
        <f t="shared" si="1"/>
        <v>NA</v>
      </c>
      <c r="T8" s="7">
        <v>0</v>
      </c>
      <c r="U8" s="7">
        <v>0</v>
      </c>
      <c r="V8" s="7">
        <v>1.32</v>
      </c>
      <c r="W8" s="7">
        <v>2.64</v>
      </c>
      <c r="X8" s="7">
        <v>16.059999999999999</v>
      </c>
      <c r="Y8" s="7">
        <v>1.98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1.1000000000000001</v>
      </c>
      <c r="AG8" s="7">
        <v>11</v>
      </c>
      <c r="AH8" s="7">
        <v>3.3</v>
      </c>
      <c r="AI8" s="7">
        <v>0.7</v>
      </c>
      <c r="AJ8" s="7">
        <v>0</v>
      </c>
      <c r="AK8" s="7">
        <v>0</v>
      </c>
      <c r="AL8" s="13">
        <f t="shared" si="2"/>
        <v>2.4</v>
      </c>
      <c r="AM8" s="13">
        <f t="shared" si="3"/>
        <v>1.0706666666666667</v>
      </c>
      <c r="AN8" s="13">
        <f t="shared" si="4"/>
        <v>1.3664596273291927</v>
      </c>
    </row>
    <row r="9" spans="1:40" x14ac:dyDescent="0.35">
      <c r="A9" s="1" t="s">
        <v>45</v>
      </c>
      <c r="B9" s="7">
        <v>30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26.178000000000001</v>
      </c>
      <c r="Q9" s="7">
        <v>0</v>
      </c>
      <c r="R9" s="13">
        <f t="shared" si="0"/>
        <v>1.1460004584001833</v>
      </c>
      <c r="S9" s="13" t="str">
        <f t="shared" si="1"/>
        <v>NA</v>
      </c>
      <c r="T9" s="7">
        <v>0</v>
      </c>
      <c r="U9" s="7">
        <v>0</v>
      </c>
      <c r="V9" s="7">
        <v>4.5</v>
      </c>
      <c r="W9" s="7">
        <v>110.25</v>
      </c>
      <c r="X9" s="7">
        <v>321.75</v>
      </c>
      <c r="Y9" s="7">
        <v>13.5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88.4</v>
      </c>
      <c r="AG9" s="7">
        <v>58.8</v>
      </c>
      <c r="AH9" s="7">
        <v>45.2</v>
      </c>
      <c r="AI9" s="7">
        <v>0</v>
      </c>
      <c r="AJ9" s="7">
        <v>8.3000000000000007</v>
      </c>
      <c r="AK9" s="7">
        <v>0</v>
      </c>
      <c r="AL9" s="13">
        <f t="shared" si="2"/>
        <v>1.2471719457013575</v>
      </c>
      <c r="AM9" s="13">
        <f t="shared" si="3"/>
        <v>2.8650934995547641</v>
      </c>
      <c r="AN9" s="13">
        <f t="shared" si="4"/>
        <v>2.2421524663677133</v>
      </c>
    </row>
    <row r="10" spans="1:40" x14ac:dyDescent="0.35">
      <c r="A10" s="1" t="s">
        <v>46</v>
      </c>
      <c r="B10" s="7">
        <v>95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24.449000000000002</v>
      </c>
      <c r="Q10" s="7">
        <v>50</v>
      </c>
      <c r="R10" s="13">
        <f t="shared" si="0"/>
        <v>3.885639494457851</v>
      </c>
      <c r="S10" s="13" t="str">
        <f t="shared" si="1"/>
        <v>NA</v>
      </c>
      <c r="T10" s="7">
        <v>0</v>
      </c>
      <c r="U10" s="7">
        <v>0</v>
      </c>
      <c r="V10" s="7">
        <v>19.5</v>
      </c>
      <c r="W10" s="7">
        <v>39</v>
      </c>
      <c r="X10" s="7">
        <v>237.25</v>
      </c>
      <c r="Y10" s="7">
        <v>29.25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35.799999999999997</v>
      </c>
      <c r="AG10" s="7">
        <v>172.8</v>
      </c>
      <c r="AH10" s="7">
        <v>22</v>
      </c>
      <c r="AI10" s="7">
        <v>0.1</v>
      </c>
      <c r="AJ10" s="7">
        <v>0.8</v>
      </c>
      <c r="AK10" s="7">
        <v>0</v>
      </c>
      <c r="AL10" s="13">
        <f t="shared" si="2"/>
        <v>1.0893854748603353</v>
      </c>
      <c r="AM10" s="13">
        <f t="shared" si="3"/>
        <v>1.2123147675012773</v>
      </c>
      <c r="AN10" s="13">
        <f t="shared" si="4"/>
        <v>1.403887688984881</v>
      </c>
    </row>
    <row r="11" spans="1:40" x14ac:dyDescent="0.35">
      <c r="A11" s="1" t="s">
        <v>47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4.0069999999999997</v>
      </c>
      <c r="Q11" s="7">
        <v>0</v>
      </c>
      <c r="R11" s="13">
        <f t="shared" si="0"/>
        <v>0.74868979286249071</v>
      </c>
      <c r="S11" s="13" t="str">
        <f t="shared" si="1"/>
        <v>NA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17.100000000000001</v>
      </c>
      <c r="AG11" s="7">
        <v>28.5</v>
      </c>
      <c r="AH11" s="7">
        <v>8.8000000000000007</v>
      </c>
      <c r="AI11" s="7">
        <v>1.6</v>
      </c>
      <c r="AJ11" s="7">
        <v>0</v>
      </c>
      <c r="AK11" s="7">
        <v>0</v>
      </c>
      <c r="AL11" s="13" t="str">
        <f t="shared" si="2"/>
        <v>NA</v>
      </c>
      <c r="AM11" s="13" t="str">
        <f t="shared" si="3"/>
        <v>NA</v>
      </c>
      <c r="AN11" s="13">
        <f t="shared" si="4"/>
        <v>0</v>
      </c>
    </row>
    <row r="12" spans="1:40" x14ac:dyDescent="0.35">
      <c r="A12" s="1" t="s">
        <v>48</v>
      </c>
      <c r="B12" s="7">
        <v>3720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2660</v>
      </c>
      <c r="Q12" s="7">
        <v>4209.4459999999999</v>
      </c>
      <c r="R12" s="13">
        <f t="shared" si="0"/>
        <v>1.3984962406015038</v>
      </c>
      <c r="S12" s="13" t="str">
        <f t="shared" si="1"/>
        <v>NA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3424.2</v>
      </c>
      <c r="AG12" s="7">
        <v>7301</v>
      </c>
      <c r="AH12" s="7">
        <v>1511.7</v>
      </c>
      <c r="AI12" s="7">
        <v>591.6</v>
      </c>
      <c r="AJ12" s="7">
        <v>10.9</v>
      </c>
      <c r="AK12" s="7">
        <v>0</v>
      </c>
      <c r="AL12" s="13" t="str">
        <f t="shared" si="2"/>
        <v>NA</v>
      </c>
      <c r="AM12" s="13" t="str">
        <f t="shared" si="3"/>
        <v>NA</v>
      </c>
      <c r="AN12" s="13">
        <f t="shared" si="4"/>
        <v>0</v>
      </c>
    </row>
    <row r="13" spans="1:40" x14ac:dyDescent="0.35">
      <c r="A13" s="1" t="s">
        <v>49</v>
      </c>
      <c r="B13" s="7">
        <v>225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25.443999999999999</v>
      </c>
      <c r="Q13" s="7">
        <v>4.5659999999999998</v>
      </c>
      <c r="R13" s="13">
        <f t="shared" si="0"/>
        <v>8.8429492218204686</v>
      </c>
      <c r="S13" s="13" t="str">
        <f t="shared" si="1"/>
        <v>NA</v>
      </c>
      <c r="T13" s="7">
        <v>0</v>
      </c>
      <c r="U13" s="7">
        <v>0</v>
      </c>
      <c r="V13" s="7">
        <v>65.400000000000006</v>
      </c>
      <c r="W13" s="7">
        <v>915.6</v>
      </c>
      <c r="X13" s="7">
        <v>654</v>
      </c>
      <c r="Y13" s="7">
        <v>545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866</v>
      </c>
      <c r="AG13" s="7">
        <v>607.79999999999995</v>
      </c>
      <c r="AH13" s="7">
        <v>148.5</v>
      </c>
      <c r="AI13" s="7">
        <v>121.4</v>
      </c>
      <c r="AJ13" s="7">
        <v>7.9</v>
      </c>
      <c r="AK13" s="7">
        <v>0</v>
      </c>
      <c r="AL13" s="13">
        <f t="shared" si="2"/>
        <v>1.0572748267898384</v>
      </c>
      <c r="AM13" s="13">
        <f t="shared" si="3"/>
        <v>0.73848238482384831</v>
      </c>
      <c r="AN13" s="13">
        <f t="shared" si="4"/>
        <v>1.2445763873030371</v>
      </c>
    </row>
    <row r="14" spans="1:40" x14ac:dyDescent="0.35">
      <c r="A14" s="1" t="s">
        <v>50</v>
      </c>
      <c r="B14" s="7">
        <v>78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33.968000000000004</v>
      </c>
      <c r="Q14" s="7">
        <v>29</v>
      </c>
      <c r="R14" s="13">
        <f t="shared" si="0"/>
        <v>2.2962788506829956</v>
      </c>
      <c r="S14" s="13" t="str">
        <f t="shared" si="1"/>
        <v>NA</v>
      </c>
      <c r="T14" s="7">
        <v>0</v>
      </c>
      <c r="U14" s="7">
        <v>0</v>
      </c>
      <c r="V14" s="7">
        <v>61.2</v>
      </c>
      <c r="W14" s="7">
        <v>122.4</v>
      </c>
      <c r="X14" s="7">
        <v>744.6</v>
      </c>
      <c r="Y14" s="7">
        <v>91.8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78.7</v>
      </c>
      <c r="AG14" s="7">
        <v>211</v>
      </c>
      <c r="AH14" s="7">
        <v>29.6</v>
      </c>
      <c r="AI14" s="7">
        <v>254.7</v>
      </c>
      <c r="AJ14" s="7">
        <v>0</v>
      </c>
      <c r="AK14" s="7">
        <v>0</v>
      </c>
      <c r="AL14" s="13">
        <f t="shared" si="2"/>
        <v>1.5552731893265566</v>
      </c>
      <c r="AM14" s="13">
        <f t="shared" si="3"/>
        <v>1.5033313143549365</v>
      </c>
      <c r="AN14" s="13">
        <f t="shared" si="4"/>
        <v>1.7770034843205575</v>
      </c>
    </row>
    <row r="15" spans="1:40" x14ac:dyDescent="0.35">
      <c r="A15" s="1" t="s">
        <v>51</v>
      </c>
      <c r="B15" s="7">
        <v>15885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3771.9270000000001</v>
      </c>
      <c r="Q15" s="7">
        <v>12792.855</v>
      </c>
      <c r="R15" s="13">
        <f t="shared" si="0"/>
        <v>4.2113752466577425</v>
      </c>
      <c r="S15" s="13" t="str">
        <f t="shared" si="1"/>
        <v>NA</v>
      </c>
      <c r="T15" s="7">
        <v>0</v>
      </c>
      <c r="U15" s="7">
        <v>1150</v>
      </c>
      <c r="V15" s="7">
        <v>10440.799999999999</v>
      </c>
      <c r="W15" s="7">
        <v>22839.25</v>
      </c>
      <c r="X15" s="7">
        <v>29364.75</v>
      </c>
      <c r="Y15" s="7">
        <v>2610.1999999999998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35822.300000000003</v>
      </c>
      <c r="AG15" s="7">
        <v>13082.9</v>
      </c>
      <c r="AH15" s="7">
        <v>18189.400000000001</v>
      </c>
      <c r="AI15" s="7">
        <v>0</v>
      </c>
      <c r="AJ15" s="7">
        <v>4153</v>
      </c>
      <c r="AK15" s="7">
        <v>768.7</v>
      </c>
      <c r="AL15" s="13">
        <f t="shared" si="2"/>
        <v>0.63757073108091877</v>
      </c>
      <c r="AM15" s="13">
        <f t="shared" si="3"/>
        <v>0.81131541139415375</v>
      </c>
      <c r="AN15" s="13">
        <f t="shared" si="4"/>
        <v>0.90611431023254452</v>
      </c>
    </row>
    <row r="16" spans="1:40" x14ac:dyDescent="0.35">
      <c r="A16" s="1" t="s">
        <v>52</v>
      </c>
      <c r="B16" s="7">
        <v>410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184.49199999999999</v>
      </c>
      <c r="Q16" s="7">
        <v>165.20400000000001</v>
      </c>
      <c r="R16" s="13">
        <f t="shared" si="0"/>
        <v>2.2223185829195846</v>
      </c>
      <c r="S16" s="13" t="str">
        <f t="shared" si="1"/>
        <v>NA</v>
      </c>
      <c r="T16" s="7">
        <v>0</v>
      </c>
      <c r="U16" s="7">
        <v>0</v>
      </c>
      <c r="V16" s="7">
        <v>56.4</v>
      </c>
      <c r="W16" s="7">
        <v>338.4</v>
      </c>
      <c r="X16" s="7">
        <v>1353.6</v>
      </c>
      <c r="Y16" s="7">
        <v>131.6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413.2</v>
      </c>
      <c r="AG16" s="7">
        <v>626.20000000000005</v>
      </c>
      <c r="AH16" s="7">
        <v>321.10000000000002</v>
      </c>
      <c r="AI16" s="7">
        <v>0</v>
      </c>
      <c r="AJ16" s="7">
        <v>0</v>
      </c>
      <c r="AK16" s="7">
        <v>3.8</v>
      </c>
      <c r="AL16" s="13">
        <f t="shared" si="2"/>
        <v>0.818973862536302</v>
      </c>
      <c r="AM16" s="13">
        <f t="shared" si="3"/>
        <v>1.4231941961938805</v>
      </c>
      <c r="AN16" s="13">
        <f t="shared" si="4"/>
        <v>1.3779960419262625</v>
      </c>
    </row>
    <row r="17" spans="1:40" x14ac:dyDescent="0.35">
      <c r="A17" s="1" t="s">
        <v>53</v>
      </c>
      <c r="B17" s="7">
        <v>47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48.942999999999998</v>
      </c>
      <c r="Q17" s="7">
        <v>5.6630000000000003</v>
      </c>
      <c r="R17" s="13">
        <f t="shared" si="0"/>
        <v>0.96030075802464099</v>
      </c>
      <c r="S17" s="13" t="str">
        <f t="shared" si="1"/>
        <v>NA</v>
      </c>
      <c r="T17" s="7">
        <v>0</v>
      </c>
      <c r="U17" s="7">
        <v>0</v>
      </c>
      <c r="V17" s="7">
        <v>18.420000000000002</v>
      </c>
      <c r="W17" s="7">
        <v>36.840000000000003</v>
      </c>
      <c r="X17" s="7">
        <v>224.11</v>
      </c>
      <c r="Y17" s="7">
        <v>27.63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60</v>
      </c>
      <c r="AG17" s="7">
        <v>198.1</v>
      </c>
      <c r="AH17" s="7">
        <v>29.3</v>
      </c>
      <c r="AI17" s="7">
        <v>0</v>
      </c>
      <c r="AJ17" s="7">
        <v>0</v>
      </c>
      <c r="AK17" s="7">
        <v>0</v>
      </c>
      <c r="AL17" s="13">
        <f t="shared" si="2"/>
        <v>0.6140000000000001</v>
      </c>
      <c r="AM17" s="13">
        <f t="shared" si="3"/>
        <v>0.98553210202286723</v>
      </c>
      <c r="AN17" s="13">
        <f t="shared" si="4"/>
        <v>1.068197633959638</v>
      </c>
    </row>
    <row r="18" spans="1:40" x14ac:dyDescent="0.35">
      <c r="A18" s="1" t="s">
        <v>54</v>
      </c>
      <c r="B18" s="7">
        <v>105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81.852000000000004</v>
      </c>
      <c r="Q18" s="7">
        <v>3.8570000000000002</v>
      </c>
      <c r="R18" s="13">
        <f t="shared" si="0"/>
        <v>1.2828031080486733</v>
      </c>
      <c r="S18" s="13" t="str">
        <f t="shared" si="1"/>
        <v>NA</v>
      </c>
      <c r="T18" s="7">
        <v>0</v>
      </c>
      <c r="U18" s="7">
        <v>0</v>
      </c>
      <c r="V18" s="7">
        <v>27.6</v>
      </c>
      <c r="W18" s="7">
        <v>55.2</v>
      </c>
      <c r="X18" s="7">
        <v>335.8</v>
      </c>
      <c r="Y18" s="7">
        <v>41.4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41.3</v>
      </c>
      <c r="AG18" s="7">
        <v>17.8</v>
      </c>
      <c r="AH18" s="7">
        <v>16</v>
      </c>
      <c r="AI18" s="7">
        <v>0</v>
      </c>
      <c r="AJ18" s="7">
        <v>0</v>
      </c>
      <c r="AK18" s="7">
        <v>0</v>
      </c>
      <c r="AL18" s="13">
        <f t="shared" si="2"/>
        <v>1.3365617433414045</v>
      </c>
      <c r="AM18" s="13">
        <f t="shared" si="3"/>
        <v>9.9349112426035511</v>
      </c>
      <c r="AN18" s="13">
        <f t="shared" si="4"/>
        <v>6.1251664447403469</v>
      </c>
    </row>
    <row r="19" spans="1:40" x14ac:dyDescent="0.35">
      <c r="A19" s="1" t="s">
        <v>55</v>
      </c>
      <c r="B19" s="7">
        <v>160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126.28100000000001</v>
      </c>
      <c r="Q19" s="7">
        <v>16</v>
      </c>
      <c r="R19" s="13">
        <f t="shared" si="0"/>
        <v>1.2670156238864121</v>
      </c>
      <c r="S19" s="13" t="str">
        <f t="shared" si="1"/>
        <v>NA</v>
      </c>
      <c r="T19" s="7">
        <v>0</v>
      </c>
      <c r="U19" s="7">
        <v>0</v>
      </c>
      <c r="V19" s="7">
        <v>5.0999999999999996</v>
      </c>
      <c r="W19" s="7">
        <v>86.7</v>
      </c>
      <c r="X19" s="7">
        <v>367.2</v>
      </c>
      <c r="Y19" s="7">
        <v>51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30</v>
      </c>
      <c r="AG19" s="7">
        <v>614.5</v>
      </c>
      <c r="AH19" s="7">
        <v>32.5</v>
      </c>
      <c r="AI19" s="7">
        <v>0</v>
      </c>
      <c r="AJ19" s="7">
        <v>0</v>
      </c>
      <c r="AK19" s="7">
        <v>0</v>
      </c>
      <c r="AL19" s="13">
        <f t="shared" si="2"/>
        <v>2.89</v>
      </c>
      <c r="AM19" s="13">
        <f t="shared" si="3"/>
        <v>0.56754250386398764</v>
      </c>
      <c r="AN19" s="13">
        <f t="shared" si="4"/>
        <v>0.75332348596750365</v>
      </c>
    </row>
    <row r="20" spans="1:40" x14ac:dyDescent="0.35">
      <c r="A20" s="1" t="s">
        <v>56</v>
      </c>
      <c r="B20" s="7">
        <v>115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95.369</v>
      </c>
      <c r="Q20" s="7">
        <v>15</v>
      </c>
      <c r="R20" s="13">
        <f t="shared" si="0"/>
        <v>1.2058425693883756</v>
      </c>
      <c r="S20" s="13" t="str">
        <f t="shared" si="1"/>
        <v>NA</v>
      </c>
      <c r="T20" s="7">
        <v>0</v>
      </c>
      <c r="U20" s="7">
        <v>0</v>
      </c>
      <c r="V20" s="7">
        <v>75.599999999999994</v>
      </c>
      <c r="W20" s="7">
        <v>151.19999999999999</v>
      </c>
      <c r="X20" s="7">
        <v>919.8</v>
      </c>
      <c r="Y20" s="7">
        <v>113.4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68.8</v>
      </c>
      <c r="AG20" s="7">
        <v>582.1</v>
      </c>
      <c r="AH20" s="7">
        <v>30.3</v>
      </c>
      <c r="AI20" s="7">
        <v>0.7</v>
      </c>
      <c r="AJ20" s="7">
        <v>1.2</v>
      </c>
      <c r="AK20" s="7">
        <v>0</v>
      </c>
      <c r="AL20" s="13">
        <f t="shared" si="2"/>
        <v>2.1976744186046511</v>
      </c>
      <c r="AM20" s="13">
        <f t="shared" si="3"/>
        <v>1.4973140159531171</v>
      </c>
      <c r="AN20" s="13">
        <f t="shared" si="4"/>
        <v>1.8445322793148879</v>
      </c>
    </row>
    <row r="21" spans="1:40" x14ac:dyDescent="0.35">
      <c r="A21" s="1" t="s">
        <v>57</v>
      </c>
      <c r="B21" s="7">
        <v>900</v>
      </c>
      <c r="C21" s="7">
        <v>0</v>
      </c>
      <c r="D21" s="7">
        <v>0</v>
      </c>
      <c r="E21" s="7">
        <v>10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325.93</v>
      </c>
      <c r="Q21" s="7">
        <v>389.036</v>
      </c>
      <c r="R21" s="13">
        <f t="shared" si="0"/>
        <v>2.7613291197496395</v>
      </c>
      <c r="S21" s="13">
        <f t="shared" si="1"/>
        <v>2.5704562045671866E-2</v>
      </c>
      <c r="T21" s="7">
        <v>0</v>
      </c>
      <c r="U21" s="7">
        <v>0</v>
      </c>
      <c r="V21" s="7">
        <v>990</v>
      </c>
      <c r="W21" s="7">
        <v>0</v>
      </c>
      <c r="X21" s="7">
        <v>1650</v>
      </c>
      <c r="Y21" s="7">
        <v>660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1.8</v>
      </c>
      <c r="AG21" s="7">
        <v>1980.6</v>
      </c>
      <c r="AH21" s="7">
        <v>560.79999999999995</v>
      </c>
      <c r="AI21" s="7">
        <v>222.5</v>
      </c>
      <c r="AJ21" s="7">
        <v>164.8</v>
      </c>
      <c r="AK21" s="7">
        <v>82.4</v>
      </c>
      <c r="AL21" s="13" t="str">
        <f t="shared" si="2"/>
        <v>NA</v>
      </c>
      <c r="AM21" s="13">
        <f t="shared" si="3"/>
        <v>0.54797250174354883</v>
      </c>
      <c r="AN21" s="13">
        <f t="shared" si="4"/>
        <v>1.095290251916758</v>
      </c>
    </row>
    <row r="22" spans="1:40" x14ac:dyDescent="0.35">
      <c r="A22" s="1" t="s">
        <v>58</v>
      </c>
      <c r="B22" s="7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8.1869999999999994</v>
      </c>
      <c r="Q22" s="7">
        <v>0</v>
      </c>
      <c r="R22" s="13">
        <f t="shared" si="0"/>
        <v>2.4428972761695373</v>
      </c>
      <c r="S22" s="13" t="str">
        <f t="shared" si="1"/>
        <v>NA</v>
      </c>
      <c r="T22" s="7">
        <v>0</v>
      </c>
      <c r="U22" s="7">
        <v>0</v>
      </c>
      <c r="V22" s="7">
        <v>13.2</v>
      </c>
      <c r="W22" s="7">
        <v>26.4</v>
      </c>
      <c r="X22" s="7">
        <v>160.6</v>
      </c>
      <c r="Y22" s="7">
        <v>19.8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12.8</v>
      </c>
      <c r="AG22" s="7">
        <v>71.099999999999994</v>
      </c>
      <c r="AH22" s="7">
        <v>42</v>
      </c>
      <c r="AI22" s="7">
        <v>0</v>
      </c>
      <c r="AJ22" s="7">
        <v>0</v>
      </c>
      <c r="AK22" s="7">
        <v>0</v>
      </c>
      <c r="AL22" s="13">
        <f t="shared" si="2"/>
        <v>2.0624999999999996</v>
      </c>
      <c r="AM22" s="13">
        <f t="shared" si="3"/>
        <v>1.4199823165340406</v>
      </c>
      <c r="AN22" s="13">
        <f t="shared" si="4"/>
        <v>1.7474185861795077</v>
      </c>
    </row>
    <row r="23" spans="1:40" x14ac:dyDescent="0.35">
      <c r="A23" s="1" t="s">
        <v>59</v>
      </c>
      <c r="B23" s="7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6.2469999999999999</v>
      </c>
      <c r="Q23" s="7">
        <v>0</v>
      </c>
      <c r="R23" s="13">
        <f t="shared" si="0"/>
        <v>0.96046102129021937</v>
      </c>
      <c r="S23" s="13" t="str">
        <f t="shared" si="1"/>
        <v>NA</v>
      </c>
      <c r="T23" s="7">
        <v>0</v>
      </c>
      <c r="U23" s="7">
        <v>0</v>
      </c>
      <c r="V23" s="7">
        <v>0.2</v>
      </c>
      <c r="W23" s="7">
        <v>0.7</v>
      </c>
      <c r="X23" s="7">
        <v>8.8000000000000007</v>
      </c>
      <c r="Y23" s="7">
        <v>0.3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13"/>
      <c r="AM23" s="13"/>
      <c r="AN23" s="13"/>
    </row>
    <row r="24" spans="1:40" x14ac:dyDescent="0.35">
      <c r="A24" s="1" t="s">
        <v>60</v>
      </c>
      <c r="B24" s="7">
        <v>1100</v>
      </c>
      <c r="C24" s="7">
        <v>1008</v>
      </c>
      <c r="D24" s="7">
        <v>55</v>
      </c>
      <c r="E24" s="7">
        <v>42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3" t="str">
        <f t="shared" si="0"/>
        <v>NA</v>
      </c>
      <c r="S24" s="13" t="str">
        <f t="shared" si="1"/>
        <v>NA</v>
      </c>
      <c r="T24" s="7">
        <v>32</v>
      </c>
      <c r="U24" s="7">
        <v>10</v>
      </c>
      <c r="V24" s="7">
        <v>278.25</v>
      </c>
      <c r="W24" s="7">
        <v>7596.2250000000004</v>
      </c>
      <c r="X24" s="7">
        <v>15804.6</v>
      </c>
      <c r="Y24" s="7">
        <v>4145.9250000000002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13"/>
      <c r="AM24" s="13"/>
      <c r="AN24" s="13"/>
    </row>
    <row r="25" spans="1:40" x14ac:dyDescent="0.35">
      <c r="A25" s="1" t="s">
        <v>61</v>
      </c>
      <c r="B25" s="7">
        <v>93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77.019000000000005</v>
      </c>
      <c r="Q25" s="7">
        <v>7.1680000000000001</v>
      </c>
      <c r="R25" s="13">
        <f t="shared" si="0"/>
        <v>1.2074942546644334</v>
      </c>
      <c r="S25" s="13" t="str">
        <f t="shared" si="1"/>
        <v>NA</v>
      </c>
      <c r="T25" s="7">
        <v>0</v>
      </c>
      <c r="U25" s="7">
        <v>0</v>
      </c>
      <c r="V25" s="7">
        <v>27.6</v>
      </c>
      <c r="W25" s="7">
        <v>55.2</v>
      </c>
      <c r="X25" s="7">
        <v>335.8</v>
      </c>
      <c r="Y25" s="7">
        <v>41.4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140.30000000000001</v>
      </c>
      <c r="AG25" s="7">
        <v>55.8</v>
      </c>
      <c r="AH25" s="7">
        <v>71.599999999999994</v>
      </c>
      <c r="AI25" s="7">
        <v>0</v>
      </c>
      <c r="AJ25" s="7">
        <v>0</v>
      </c>
      <c r="AK25" s="7">
        <v>0</v>
      </c>
      <c r="AL25" s="13">
        <f t="shared" si="2"/>
        <v>0.39344262295081966</v>
      </c>
      <c r="AM25" s="13">
        <f t="shared" si="3"/>
        <v>2.6357927786499218</v>
      </c>
      <c r="AN25" s="13">
        <f t="shared" si="4"/>
        <v>1.7183414269704891</v>
      </c>
    </row>
    <row r="26" spans="1:40" x14ac:dyDescent="0.35">
      <c r="A26" s="1" t="s">
        <v>62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0.53600000000000003</v>
      </c>
      <c r="Q26" s="7">
        <v>4.101</v>
      </c>
      <c r="R26" s="13" t="str">
        <f t="shared" si="0"/>
        <v>NA</v>
      </c>
      <c r="S26" s="13" t="str">
        <f t="shared" si="1"/>
        <v>NA</v>
      </c>
      <c r="T26" s="7">
        <v>0</v>
      </c>
      <c r="U26" s="7">
        <v>0</v>
      </c>
      <c r="V26" s="7">
        <v>2.04</v>
      </c>
      <c r="W26" s="7">
        <v>4.08</v>
      </c>
      <c r="X26" s="7">
        <v>24.82</v>
      </c>
      <c r="Y26" s="7">
        <v>3.06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0.9</v>
      </c>
      <c r="AH26" s="7">
        <v>0</v>
      </c>
      <c r="AI26" s="7">
        <v>0</v>
      </c>
      <c r="AJ26" s="7">
        <v>0</v>
      </c>
      <c r="AK26" s="7">
        <v>0</v>
      </c>
      <c r="AL26" s="13" t="str">
        <f t="shared" si="2"/>
        <v>NA</v>
      </c>
      <c r="AM26" s="13">
        <f t="shared" si="3"/>
        <v>27.577777777777776</v>
      </c>
      <c r="AN26" s="13">
        <f t="shared" si="4"/>
        <v>37.777777777777779</v>
      </c>
    </row>
    <row r="27" spans="1:40" x14ac:dyDescent="0.35">
      <c r="A27" s="1" t="s">
        <v>63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51.4</v>
      </c>
      <c r="Q27" s="7">
        <v>0</v>
      </c>
      <c r="R27" s="13" t="str">
        <f t="shared" si="0"/>
        <v>NA</v>
      </c>
      <c r="S27" s="13" t="str">
        <f t="shared" si="1"/>
        <v>NA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7</v>
      </c>
      <c r="AG27" s="7">
        <v>2.6</v>
      </c>
      <c r="AH27" s="7">
        <v>0.3</v>
      </c>
      <c r="AI27" s="7">
        <v>0.2</v>
      </c>
      <c r="AJ27" s="7">
        <v>0.1</v>
      </c>
      <c r="AK27" s="7">
        <v>0</v>
      </c>
      <c r="AL27" s="13" t="str">
        <f t="shared" si="2"/>
        <v>NA</v>
      </c>
      <c r="AM27" s="13" t="str">
        <f t="shared" si="3"/>
        <v>NA</v>
      </c>
      <c r="AN27" s="13">
        <f t="shared" si="4"/>
        <v>0</v>
      </c>
    </row>
    <row r="28" spans="1:40" x14ac:dyDescent="0.35">
      <c r="A28" s="1" t="s">
        <v>64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4.4619999999999997</v>
      </c>
      <c r="Q28" s="7">
        <v>0</v>
      </c>
      <c r="R28" s="13" t="str">
        <f t="shared" si="0"/>
        <v>NA</v>
      </c>
      <c r="S28" s="13" t="str">
        <f t="shared" si="1"/>
        <v>NA</v>
      </c>
      <c r="T28" s="7">
        <v>0</v>
      </c>
      <c r="U28" s="7">
        <v>0</v>
      </c>
      <c r="V28" s="7">
        <v>14.1</v>
      </c>
      <c r="W28" s="7">
        <v>28.2</v>
      </c>
      <c r="X28" s="7">
        <v>171.55</v>
      </c>
      <c r="Y28" s="7">
        <v>21.15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17.600000000000001</v>
      </c>
      <c r="AG28" s="7">
        <v>115</v>
      </c>
      <c r="AH28" s="7">
        <v>12.7</v>
      </c>
      <c r="AI28" s="7">
        <v>0</v>
      </c>
      <c r="AJ28" s="7">
        <v>0</v>
      </c>
      <c r="AK28" s="7">
        <v>0</v>
      </c>
      <c r="AL28" s="13">
        <f t="shared" si="2"/>
        <v>1.6022727272727271</v>
      </c>
      <c r="AM28" s="13">
        <f t="shared" si="3"/>
        <v>1.3433829287392327</v>
      </c>
      <c r="AN28" s="13">
        <f t="shared" si="4"/>
        <v>1.6173434273916039</v>
      </c>
    </row>
    <row r="29" spans="1:40" x14ac:dyDescent="0.35">
      <c r="A29" s="1" t="s">
        <v>65</v>
      </c>
      <c r="B29" s="7">
        <v>42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13" t="str">
        <f t="shared" si="0"/>
        <v>NA</v>
      </c>
      <c r="S29" s="13" t="str">
        <f t="shared" si="1"/>
        <v>NA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13"/>
      <c r="AM29" s="13"/>
      <c r="AN29" s="13"/>
    </row>
    <row r="30" spans="1:40" x14ac:dyDescent="0.35">
      <c r="A30" s="1" t="s">
        <v>66</v>
      </c>
      <c r="B30" s="7">
        <v>4750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2573.6970000000001</v>
      </c>
      <c r="Q30" s="7">
        <v>1773.002</v>
      </c>
      <c r="R30" s="13">
        <f t="shared" si="0"/>
        <v>1.8455941006264529</v>
      </c>
      <c r="S30" s="13" t="str">
        <f t="shared" si="1"/>
        <v>NA</v>
      </c>
      <c r="T30" s="7">
        <v>230</v>
      </c>
      <c r="U30" s="7">
        <v>0</v>
      </c>
      <c r="V30" s="7">
        <v>618</v>
      </c>
      <c r="W30" s="7">
        <v>0</v>
      </c>
      <c r="X30" s="7">
        <v>4532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561.9</v>
      </c>
      <c r="AG30" s="7">
        <v>1530.1</v>
      </c>
      <c r="AH30" s="7">
        <v>1995.9</v>
      </c>
      <c r="AI30" s="7">
        <v>0</v>
      </c>
      <c r="AJ30" s="7">
        <v>109.7</v>
      </c>
      <c r="AK30" s="7">
        <v>0</v>
      </c>
      <c r="AL30" s="13" t="str">
        <f t="shared" si="2"/>
        <v>NA</v>
      </c>
      <c r="AM30" s="13">
        <f t="shared" si="3"/>
        <v>1.2465274912671562</v>
      </c>
      <c r="AN30" s="13">
        <f t="shared" si="4"/>
        <v>1.2268915570802361</v>
      </c>
    </row>
    <row r="31" spans="1:40" x14ac:dyDescent="0.35">
      <c r="A31" s="1" t="s">
        <v>67</v>
      </c>
      <c r="B31" s="7">
        <v>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496.35899999999998</v>
      </c>
      <c r="Q31" s="7">
        <v>0</v>
      </c>
      <c r="R31" s="13">
        <f t="shared" si="0"/>
        <v>6.8498808322202273E-2</v>
      </c>
      <c r="S31" s="13" t="str">
        <f t="shared" si="1"/>
        <v>NA</v>
      </c>
      <c r="T31" s="7">
        <v>0</v>
      </c>
      <c r="U31" s="7">
        <v>0</v>
      </c>
      <c r="V31" s="7">
        <v>370</v>
      </c>
      <c r="W31" s="7">
        <v>138.75</v>
      </c>
      <c r="X31" s="7">
        <v>3885</v>
      </c>
      <c r="Y31" s="7">
        <v>231.25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147.80000000000001</v>
      </c>
      <c r="AG31" s="7">
        <v>4429.7</v>
      </c>
      <c r="AH31" s="7">
        <v>350.4</v>
      </c>
      <c r="AI31" s="7">
        <v>0</v>
      </c>
      <c r="AJ31" s="7">
        <v>86.1</v>
      </c>
      <c r="AK31" s="7">
        <v>0</v>
      </c>
      <c r="AL31" s="13">
        <f t="shared" si="2"/>
        <v>0.93876860622462777</v>
      </c>
      <c r="AM31" s="13">
        <f t="shared" si="3"/>
        <v>0.79836422670667051</v>
      </c>
      <c r="AN31" s="13">
        <f t="shared" si="4"/>
        <v>0.92241723175109691</v>
      </c>
    </row>
    <row r="32" spans="1:40" x14ac:dyDescent="0.35">
      <c r="A32" s="1" t="s">
        <v>68</v>
      </c>
      <c r="B32" s="7">
        <v>615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547.92999999999995</v>
      </c>
      <c r="Q32" s="7">
        <v>59.914999999999999</v>
      </c>
      <c r="R32" s="13">
        <f t="shared" si="0"/>
        <v>1.122406146770573</v>
      </c>
      <c r="S32" s="13" t="str">
        <f t="shared" si="1"/>
        <v>NA</v>
      </c>
      <c r="T32" s="7">
        <v>0</v>
      </c>
      <c r="U32" s="7">
        <v>0</v>
      </c>
      <c r="V32" s="7">
        <v>166.25</v>
      </c>
      <c r="W32" s="7">
        <v>0</v>
      </c>
      <c r="X32" s="7">
        <v>2493.75</v>
      </c>
      <c r="Y32" s="7">
        <v>665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2502.6</v>
      </c>
      <c r="AH32" s="7">
        <v>137.19999999999999</v>
      </c>
      <c r="AI32" s="7">
        <v>12.2</v>
      </c>
      <c r="AJ32" s="7">
        <v>6.1</v>
      </c>
      <c r="AK32" s="7">
        <v>0</v>
      </c>
      <c r="AL32" s="13" t="str">
        <f t="shared" si="2"/>
        <v>NA</v>
      </c>
      <c r="AM32" s="13">
        <f t="shared" si="3"/>
        <v>0.93817012151536827</v>
      </c>
      <c r="AN32" s="13">
        <f t="shared" si="4"/>
        <v>1.2508934953538244</v>
      </c>
    </row>
    <row r="33" spans="1:40" x14ac:dyDescent="0.35">
      <c r="A33" s="1" t="s">
        <v>69</v>
      </c>
      <c r="B33" s="7">
        <v>35</v>
      </c>
      <c r="C33" s="7">
        <v>0</v>
      </c>
      <c r="D33" s="7">
        <v>0</v>
      </c>
      <c r="E33" s="7">
        <v>35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53.390999999999998</v>
      </c>
      <c r="Q33" s="7">
        <v>0</v>
      </c>
      <c r="R33" s="13">
        <f t="shared" si="0"/>
        <v>0.65554119608173667</v>
      </c>
      <c r="S33" s="13" t="str">
        <f t="shared" si="1"/>
        <v>NA</v>
      </c>
      <c r="T33" s="7">
        <v>0</v>
      </c>
      <c r="U33" s="7">
        <v>0</v>
      </c>
      <c r="V33" s="7">
        <v>23.25</v>
      </c>
      <c r="W33" s="7">
        <v>0</v>
      </c>
      <c r="X33" s="7">
        <v>348.75</v>
      </c>
      <c r="Y33" s="7">
        <v>93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15.4</v>
      </c>
      <c r="AG33" s="7">
        <v>234.8</v>
      </c>
      <c r="AH33" s="7">
        <v>64.099999999999994</v>
      </c>
      <c r="AI33" s="7">
        <v>111.8</v>
      </c>
      <c r="AJ33" s="7">
        <v>1.4</v>
      </c>
      <c r="AK33" s="7">
        <v>0</v>
      </c>
      <c r="AL33" s="13" t="str">
        <f t="shared" si="2"/>
        <v>NA</v>
      </c>
      <c r="AM33" s="13">
        <f t="shared" si="3"/>
        <v>0.84627517592817281</v>
      </c>
      <c r="AN33" s="13">
        <f t="shared" si="4"/>
        <v>1.0877192982456141</v>
      </c>
    </row>
    <row r="34" spans="1:40" x14ac:dyDescent="0.35">
      <c r="A34" s="1" t="s">
        <v>70</v>
      </c>
      <c r="B34" s="7">
        <v>31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10</v>
      </c>
      <c r="Q34" s="7">
        <v>0</v>
      </c>
      <c r="R34" s="13">
        <f t="shared" si="0"/>
        <v>3.1</v>
      </c>
      <c r="S34" s="13" t="str">
        <f t="shared" si="1"/>
        <v>NA</v>
      </c>
      <c r="T34" s="7">
        <v>0</v>
      </c>
      <c r="U34" s="7">
        <v>0</v>
      </c>
      <c r="V34" s="7">
        <v>6.9</v>
      </c>
      <c r="W34" s="7">
        <v>13.8</v>
      </c>
      <c r="X34" s="7">
        <v>83.95</v>
      </c>
      <c r="Y34" s="7">
        <v>10.35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12.6</v>
      </c>
      <c r="AG34" s="7">
        <v>56.9</v>
      </c>
      <c r="AH34" s="7">
        <v>3.4</v>
      </c>
      <c r="AI34" s="7">
        <v>0</v>
      </c>
      <c r="AJ34" s="7">
        <v>0</v>
      </c>
      <c r="AK34" s="7">
        <v>0</v>
      </c>
      <c r="AL34" s="13">
        <f t="shared" si="2"/>
        <v>1.0952380952380953</v>
      </c>
      <c r="AM34" s="13">
        <f t="shared" si="3"/>
        <v>1.3922056384742953</v>
      </c>
      <c r="AN34" s="13">
        <f t="shared" si="4"/>
        <v>1.577503429355281</v>
      </c>
    </row>
    <row r="35" spans="1:40" x14ac:dyDescent="0.35">
      <c r="A35" s="1" t="s">
        <v>71</v>
      </c>
      <c r="B35" s="7">
        <v>441</v>
      </c>
      <c r="C35" s="7">
        <v>0</v>
      </c>
      <c r="D35" s="7">
        <v>0</v>
      </c>
      <c r="E35" s="7">
        <v>40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432.61599999999999</v>
      </c>
      <c r="Q35" s="7">
        <v>5.22</v>
      </c>
      <c r="R35" s="13">
        <f t="shared" si="0"/>
        <v>1.01937977328624</v>
      </c>
      <c r="S35" s="13">
        <f t="shared" si="1"/>
        <v>7.6628352490421463</v>
      </c>
      <c r="T35" s="7">
        <v>120</v>
      </c>
      <c r="U35" s="7">
        <v>280</v>
      </c>
      <c r="V35" s="7">
        <v>30.7</v>
      </c>
      <c r="W35" s="7">
        <v>614</v>
      </c>
      <c r="X35" s="7">
        <v>1811.3</v>
      </c>
      <c r="Y35" s="7">
        <v>614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773.6</v>
      </c>
      <c r="AG35" s="7">
        <v>1116.7</v>
      </c>
      <c r="AH35" s="7">
        <v>869.9</v>
      </c>
      <c r="AI35" s="7">
        <v>0</v>
      </c>
      <c r="AJ35" s="7">
        <v>0</v>
      </c>
      <c r="AK35" s="7">
        <v>0</v>
      </c>
      <c r="AL35" s="13">
        <f t="shared" si="2"/>
        <v>0.79369183040330915</v>
      </c>
      <c r="AM35" s="13">
        <f t="shared" si="3"/>
        <v>0.91175878385180709</v>
      </c>
      <c r="AN35" s="13">
        <f t="shared" si="4"/>
        <v>1.1122382436055358</v>
      </c>
    </row>
    <row r="36" spans="1:40" x14ac:dyDescent="0.35">
      <c r="A36" s="1" t="s">
        <v>72</v>
      </c>
      <c r="B36" s="7">
        <v>35</v>
      </c>
      <c r="C36" s="7">
        <v>0</v>
      </c>
      <c r="D36" s="7">
        <v>0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34.207000000000001</v>
      </c>
      <c r="Q36" s="7">
        <v>0</v>
      </c>
      <c r="R36" s="13">
        <f t="shared" si="0"/>
        <v>1.0231823895693863</v>
      </c>
      <c r="S36" s="13" t="str">
        <f t="shared" si="1"/>
        <v>NA</v>
      </c>
      <c r="T36" s="7">
        <v>0</v>
      </c>
      <c r="U36" s="7">
        <v>0</v>
      </c>
      <c r="V36" s="7">
        <v>19</v>
      </c>
      <c r="W36" s="7">
        <v>0</v>
      </c>
      <c r="X36" s="7">
        <v>285</v>
      </c>
      <c r="Y36" s="7">
        <v>76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182.2</v>
      </c>
      <c r="AH36" s="7">
        <v>12.9</v>
      </c>
      <c r="AI36" s="7">
        <v>0.2</v>
      </c>
      <c r="AJ36" s="7">
        <v>0.1</v>
      </c>
      <c r="AK36" s="7">
        <v>0</v>
      </c>
      <c r="AL36" s="13" t="str">
        <f t="shared" si="2"/>
        <v>NA</v>
      </c>
      <c r="AM36" s="13">
        <f t="shared" si="3"/>
        <v>1.4585465711361312</v>
      </c>
      <c r="AN36" s="13">
        <f t="shared" si="4"/>
        <v>1.9447287615148416</v>
      </c>
    </row>
    <row r="37" spans="1:40" x14ac:dyDescent="0.35">
      <c r="A37" s="1" t="s">
        <v>73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3.2029999999999998</v>
      </c>
      <c r="Q37" s="7">
        <v>0</v>
      </c>
      <c r="R37" s="13" t="str">
        <f t="shared" si="0"/>
        <v>NA</v>
      </c>
      <c r="S37" s="13" t="str">
        <f t="shared" si="1"/>
        <v>NA</v>
      </c>
      <c r="T37" s="7">
        <v>0</v>
      </c>
      <c r="U37" s="7">
        <v>0</v>
      </c>
      <c r="V37" s="7">
        <v>1</v>
      </c>
      <c r="W37" s="7">
        <v>3.5</v>
      </c>
      <c r="X37" s="7">
        <v>44</v>
      </c>
      <c r="Y37" s="7">
        <v>1.5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2.5</v>
      </c>
      <c r="AG37" s="7">
        <v>10.1</v>
      </c>
      <c r="AH37" s="7">
        <v>6.5</v>
      </c>
      <c r="AI37" s="7">
        <v>0</v>
      </c>
      <c r="AJ37" s="7">
        <v>0</v>
      </c>
      <c r="AK37" s="7">
        <v>0.1</v>
      </c>
      <c r="AL37" s="13">
        <f t="shared" si="2"/>
        <v>1.4</v>
      </c>
      <c r="AM37" s="13">
        <f t="shared" si="3"/>
        <v>2.6347305389221551</v>
      </c>
      <c r="AN37" s="13">
        <f t="shared" si="4"/>
        <v>2.6041666666666661</v>
      </c>
    </row>
    <row r="38" spans="1:40" x14ac:dyDescent="0.35">
      <c r="A38" s="1" t="s">
        <v>74</v>
      </c>
      <c r="B38" s="7">
        <v>50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46.875</v>
      </c>
      <c r="Q38" s="7">
        <v>0</v>
      </c>
      <c r="R38" s="13">
        <f t="shared" si="0"/>
        <v>1.0666666666666667</v>
      </c>
      <c r="S38" s="13" t="str">
        <f t="shared" si="1"/>
        <v>NA</v>
      </c>
      <c r="T38" s="7">
        <v>0</v>
      </c>
      <c r="U38" s="7">
        <v>0</v>
      </c>
      <c r="V38" s="7">
        <v>16.75</v>
      </c>
      <c r="W38" s="7">
        <v>0</v>
      </c>
      <c r="X38" s="7">
        <v>251.25</v>
      </c>
      <c r="Y38" s="7">
        <v>67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0.1</v>
      </c>
      <c r="AG38" s="7">
        <v>91.1</v>
      </c>
      <c r="AH38" s="7">
        <v>6.4</v>
      </c>
      <c r="AI38" s="7">
        <v>0</v>
      </c>
      <c r="AJ38" s="7">
        <v>0</v>
      </c>
      <c r="AK38" s="7">
        <v>0</v>
      </c>
      <c r="AL38" s="13" t="str">
        <f t="shared" si="2"/>
        <v>NA</v>
      </c>
      <c r="AM38" s="13">
        <f t="shared" si="3"/>
        <v>2.5769230769230771</v>
      </c>
      <c r="AN38" s="13">
        <f t="shared" si="4"/>
        <v>3.432377049180328</v>
      </c>
    </row>
    <row r="39" spans="1:40" x14ac:dyDescent="0.35">
      <c r="A39" s="1" t="s">
        <v>75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9.6370000000000005</v>
      </c>
      <c r="Q39" s="7">
        <v>0</v>
      </c>
      <c r="R39" s="13" t="str">
        <f t="shared" si="0"/>
        <v>NA</v>
      </c>
      <c r="S39" s="13" t="str">
        <f t="shared" si="1"/>
        <v>NA</v>
      </c>
      <c r="T39" s="7">
        <v>0</v>
      </c>
      <c r="U39" s="7">
        <v>0</v>
      </c>
      <c r="V39" s="7">
        <v>11</v>
      </c>
      <c r="W39" s="7">
        <v>0</v>
      </c>
      <c r="X39" s="7">
        <v>165</v>
      </c>
      <c r="Y39" s="7">
        <v>44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119.1</v>
      </c>
      <c r="AH39" s="7">
        <v>44.2</v>
      </c>
      <c r="AI39" s="7">
        <v>0</v>
      </c>
      <c r="AJ39" s="7">
        <v>0</v>
      </c>
      <c r="AK39" s="7">
        <v>0</v>
      </c>
      <c r="AL39" s="13" t="str">
        <f t="shared" si="2"/>
        <v>NA</v>
      </c>
      <c r="AM39" s="13">
        <f t="shared" si="3"/>
        <v>1.0104102878138395</v>
      </c>
      <c r="AN39" s="13">
        <f t="shared" si="4"/>
        <v>1.3472137170851193</v>
      </c>
    </row>
    <row r="40" spans="1:40" x14ac:dyDescent="0.35">
      <c r="A40" s="1" t="s">
        <v>76</v>
      </c>
      <c r="B40" s="7">
        <v>27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36.283999999999999</v>
      </c>
      <c r="Q40" s="7">
        <v>0</v>
      </c>
      <c r="R40" s="13">
        <f t="shared" si="0"/>
        <v>0.74412964392018521</v>
      </c>
      <c r="S40" s="13" t="str">
        <f t="shared" si="1"/>
        <v>NA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4.8</v>
      </c>
      <c r="AG40" s="7">
        <v>7.1</v>
      </c>
      <c r="AH40" s="7">
        <v>0.8</v>
      </c>
      <c r="AI40" s="7">
        <v>1.8</v>
      </c>
      <c r="AJ40" s="7">
        <v>2.2999999999999998</v>
      </c>
      <c r="AK40" s="7">
        <v>0</v>
      </c>
      <c r="AL40" s="13" t="str">
        <f t="shared" si="2"/>
        <v>NA</v>
      </c>
      <c r="AM40" s="13" t="str">
        <f t="shared" si="3"/>
        <v>NA</v>
      </c>
      <c r="AN40" s="13">
        <f t="shared" si="4"/>
        <v>0</v>
      </c>
    </row>
    <row r="41" spans="1:40" x14ac:dyDescent="0.35">
      <c r="A41" s="1" t="s">
        <v>77</v>
      </c>
      <c r="B41" s="7">
        <v>75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82.138000000000005</v>
      </c>
      <c r="Q41" s="7">
        <v>0</v>
      </c>
      <c r="R41" s="13">
        <f t="shared" si="0"/>
        <v>0.91309747011127607</v>
      </c>
      <c r="S41" s="13" t="str">
        <f t="shared" si="1"/>
        <v>NA</v>
      </c>
      <c r="T41" s="7">
        <v>0</v>
      </c>
      <c r="U41" s="7">
        <v>0</v>
      </c>
      <c r="V41" s="7">
        <v>68</v>
      </c>
      <c r="W41" s="7">
        <v>170</v>
      </c>
      <c r="X41" s="7">
        <v>1445</v>
      </c>
      <c r="Y41" s="7">
        <v>17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106.6</v>
      </c>
      <c r="AG41" s="7">
        <v>653</v>
      </c>
      <c r="AH41" s="7">
        <v>377.8</v>
      </c>
      <c r="AI41" s="7">
        <v>0</v>
      </c>
      <c r="AJ41" s="7">
        <v>44.8</v>
      </c>
      <c r="AK41" s="7">
        <v>0</v>
      </c>
      <c r="AL41" s="13">
        <f t="shared" si="2"/>
        <v>1.5947467166979363</v>
      </c>
      <c r="AM41" s="13">
        <f t="shared" si="3"/>
        <v>1.3434362216437339</v>
      </c>
      <c r="AN41" s="13">
        <f t="shared" si="4"/>
        <v>1.437996954829978</v>
      </c>
    </row>
    <row r="42" spans="1:40" x14ac:dyDescent="0.35">
      <c r="A42" s="1" t="s">
        <v>78</v>
      </c>
      <c r="B42" s="7">
        <v>23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15.682</v>
      </c>
      <c r="Q42" s="7">
        <v>8</v>
      </c>
      <c r="R42" s="13">
        <f t="shared" si="0"/>
        <v>1.4666496620329039</v>
      </c>
      <c r="S42" s="13" t="str">
        <f t="shared" si="1"/>
        <v>NA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0.4</v>
      </c>
      <c r="AG42" s="7">
        <v>20.9</v>
      </c>
      <c r="AH42" s="7">
        <v>1.9</v>
      </c>
      <c r="AI42" s="7">
        <v>0</v>
      </c>
      <c r="AJ42" s="7">
        <v>0.1</v>
      </c>
      <c r="AK42" s="7">
        <v>0</v>
      </c>
      <c r="AL42" s="13" t="str">
        <f t="shared" si="2"/>
        <v>NA</v>
      </c>
      <c r="AM42" s="13" t="str">
        <f t="shared" si="3"/>
        <v>NA</v>
      </c>
      <c r="AN42" s="13">
        <f t="shared" si="4"/>
        <v>0</v>
      </c>
    </row>
    <row r="43" spans="1:40" x14ac:dyDescent="0.35">
      <c r="A43" s="1" t="s">
        <v>79</v>
      </c>
      <c r="B43" s="7">
        <v>1240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554.67200000000003</v>
      </c>
      <c r="Q43" s="7">
        <v>0</v>
      </c>
      <c r="R43" s="13">
        <f t="shared" si="0"/>
        <v>2.23555542735166</v>
      </c>
      <c r="S43" s="13" t="str">
        <f t="shared" si="1"/>
        <v>NA</v>
      </c>
      <c r="T43" s="7">
        <v>50</v>
      </c>
      <c r="U43" s="7">
        <v>0</v>
      </c>
      <c r="V43" s="7">
        <v>198</v>
      </c>
      <c r="W43" s="7">
        <v>1452</v>
      </c>
      <c r="X43" s="7">
        <v>3960</v>
      </c>
      <c r="Y43" s="7">
        <v>990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1108.5999999999999</v>
      </c>
      <c r="AG43" s="7">
        <v>1626.4</v>
      </c>
      <c r="AH43" s="7">
        <v>947.1</v>
      </c>
      <c r="AI43" s="7">
        <v>54.4</v>
      </c>
      <c r="AJ43" s="7">
        <v>51.6</v>
      </c>
      <c r="AK43" s="7">
        <v>2.4</v>
      </c>
      <c r="AL43" s="13">
        <f t="shared" si="2"/>
        <v>1.3097600577304709</v>
      </c>
      <c r="AM43" s="13">
        <f t="shared" si="3"/>
        <v>1.4765651217420486</v>
      </c>
      <c r="AN43" s="13">
        <f t="shared" si="4"/>
        <v>1.741195092995647</v>
      </c>
    </row>
    <row r="44" spans="1:40" x14ac:dyDescent="0.35">
      <c r="A44" s="1" t="s">
        <v>80</v>
      </c>
      <c r="B44" s="7">
        <v>520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216.99799999999999</v>
      </c>
      <c r="Q44" s="7">
        <v>247.80099999999999</v>
      </c>
      <c r="R44" s="13">
        <f t="shared" si="0"/>
        <v>2.3963354500963145</v>
      </c>
      <c r="S44" s="13" t="str">
        <f t="shared" si="1"/>
        <v>NA</v>
      </c>
      <c r="T44" s="7">
        <v>0</v>
      </c>
      <c r="U44" s="7">
        <v>0</v>
      </c>
      <c r="V44" s="7">
        <v>0</v>
      </c>
      <c r="W44" s="7">
        <v>0</v>
      </c>
      <c r="X44" s="7">
        <v>510</v>
      </c>
      <c r="Y44" s="7">
        <v>90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0.2</v>
      </c>
      <c r="AG44" s="7">
        <v>200</v>
      </c>
      <c r="AH44" s="7">
        <v>97.3</v>
      </c>
      <c r="AI44" s="7">
        <v>88.5</v>
      </c>
      <c r="AJ44" s="7">
        <v>0</v>
      </c>
      <c r="AK44" s="7">
        <v>0</v>
      </c>
      <c r="AL44" s="13" t="str">
        <f t="shared" si="2"/>
        <v>NA</v>
      </c>
      <c r="AM44" s="13">
        <f t="shared" si="3"/>
        <v>1.3219284603421462</v>
      </c>
      <c r="AN44" s="13">
        <f t="shared" si="4"/>
        <v>1.5544041450777202</v>
      </c>
    </row>
    <row r="45" spans="1:40" x14ac:dyDescent="0.35">
      <c r="A45" s="1" t="s">
        <v>81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22.574999999999999</v>
      </c>
      <c r="Q45" s="7">
        <v>0</v>
      </c>
      <c r="R45" s="13" t="str">
        <f t="shared" si="0"/>
        <v>NA</v>
      </c>
      <c r="S45" s="13" t="str">
        <f t="shared" si="1"/>
        <v>NA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197.2</v>
      </c>
      <c r="AG45" s="7">
        <v>197.6</v>
      </c>
      <c r="AH45" s="7">
        <v>63.1</v>
      </c>
      <c r="AI45" s="7">
        <v>0</v>
      </c>
      <c r="AJ45" s="7">
        <v>23.2</v>
      </c>
      <c r="AK45" s="7">
        <v>0</v>
      </c>
      <c r="AL45" s="13" t="str">
        <f t="shared" si="2"/>
        <v>NA</v>
      </c>
      <c r="AM45" s="13" t="str">
        <f t="shared" si="3"/>
        <v>NA</v>
      </c>
      <c r="AN45" s="13">
        <f t="shared" si="4"/>
        <v>0</v>
      </c>
    </row>
    <row r="46" spans="1:40" x14ac:dyDescent="0.35">
      <c r="A46" s="1" t="s">
        <v>82</v>
      </c>
      <c r="B46" s="7">
        <v>13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10.486000000000001</v>
      </c>
      <c r="Q46" s="7">
        <v>0</v>
      </c>
      <c r="R46" s="13">
        <f t="shared" si="0"/>
        <v>1.2397482357428953</v>
      </c>
      <c r="S46" s="13" t="str">
        <f t="shared" si="1"/>
        <v>NA</v>
      </c>
      <c r="T46" s="7">
        <v>0</v>
      </c>
      <c r="U46" s="7">
        <v>0</v>
      </c>
      <c r="V46" s="7">
        <v>3.6</v>
      </c>
      <c r="W46" s="7">
        <v>18</v>
      </c>
      <c r="X46" s="7">
        <v>298.8</v>
      </c>
      <c r="Y46" s="7">
        <v>39.6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27.2</v>
      </c>
      <c r="AG46" s="7">
        <v>139.80000000000001</v>
      </c>
      <c r="AH46" s="7">
        <v>26.1</v>
      </c>
      <c r="AI46" s="7">
        <v>1.4</v>
      </c>
      <c r="AJ46" s="7">
        <v>1.2</v>
      </c>
      <c r="AK46" s="7">
        <v>0</v>
      </c>
      <c r="AL46" s="13">
        <f t="shared" si="2"/>
        <v>0.66176470588235292</v>
      </c>
      <c r="AM46" s="13">
        <f t="shared" si="3"/>
        <v>1.7732937685459942</v>
      </c>
      <c r="AN46" s="13">
        <f t="shared" si="4"/>
        <v>1.8395503321410327</v>
      </c>
    </row>
    <row r="47" spans="1:40" x14ac:dyDescent="0.35">
      <c r="A47" s="1" t="s">
        <v>83</v>
      </c>
      <c r="B47" s="7">
        <v>21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26.920999999999999</v>
      </c>
      <c r="Q47" s="7">
        <v>6.2220000000000004</v>
      </c>
      <c r="R47" s="13">
        <f t="shared" si="0"/>
        <v>0.78006017607072542</v>
      </c>
      <c r="S47" s="13" t="str">
        <f t="shared" si="1"/>
        <v>NA</v>
      </c>
      <c r="T47" s="7">
        <v>0</v>
      </c>
      <c r="U47" s="7">
        <v>0</v>
      </c>
      <c r="V47" s="7">
        <v>6.24</v>
      </c>
      <c r="W47" s="7">
        <v>12.48</v>
      </c>
      <c r="X47" s="7">
        <v>75.92</v>
      </c>
      <c r="Y47" s="7">
        <v>9.36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17.8</v>
      </c>
      <c r="AG47" s="7">
        <v>48.1</v>
      </c>
      <c r="AH47" s="7">
        <v>11.2</v>
      </c>
      <c r="AI47" s="7">
        <v>0</v>
      </c>
      <c r="AJ47" s="7">
        <v>0</v>
      </c>
      <c r="AK47" s="7">
        <v>0</v>
      </c>
      <c r="AL47" s="13">
        <f t="shared" si="2"/>
        <v>0.70112359550561798</v>
      </c>
      <c r="AM47" s="13">
        <f t="shared" si="3"/>
        <v>1.2802698145025295</v>
      </c>
      <c r="AN47" s="13">
        <f t="shared" si="4"/>
        <v>1.3488975356679636</v>
      </c>
    </row>
    <row r="48" spans="1:40" x14ac:dyDescent="0.35">
      <c r="A48" s="1" t="s">
        <v>84</v>
      </c>
      <c r="B48" s="7">
        <v>113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80</v>
      </c>
      <c r="Q48" s="7">
        <v>0</v>
      </c>
      <c r="R48" s="13">
        <f t="shared" si="0"/>
        <v>1.4125000000000001</v>
      </c>
      <c r="S48" s="13" t="str">
        <f t="shared" si="1"/>
        <v>NA</v>
      </c>
      <c r="T48" s="7">
        <v>0</v>
      </c>
      <c r="U48" s="7">
        <v>0</v>
      </c>
      <c r="V48" s="7">
        <v>10.220000000000001</v>
      </c>
      <c r="W48" s="7">
        <v>35.770000000000003</v>
      </c>
      <c r="X48" s="7">
        <v>449.68</v>
      </c>
      <c r="Y48" s="7">
        <v>15.33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136.80000000000001</v>
      </c>
      <c r="AG48" s="7">
        <v>63.4</v>
      </c>
      <c r="AH48" s="7">
        <v>164.9</v>
      </c>
      <c r="AI48" s="7">
        <v>0</v>
      </c>
      <c r="AJ48" s="7">
        <v>0</v>
      </c>
      <c r="AK48" s="7">
        <v>0</v>
      </c>
      <c r="AL48" s="13">
        <f t="shared" si="2"/>
        <v>0.26147660818713453</v>
      </c>
      <c r="AM48" s="13">
        <f t="shared" si="3"/>
        <v>1.969689005694262</v>
      </c>
      <c r="AN48" s="13">
        <f t="shared" si="4"/>
        <v>1.3996165434127636</v>
      </c>
    </row>
    <row r="49" spans="1:40" x14ac:dyDescent="0.35">
      <c r="A49" s="1" t="s">
        <v>85</v>
      </c>
      <c r="B49" s="7">
        <v>135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13" t="str">
        <f t="shared" si="0"/>
        <v>NA</v>
      </c>
      <c r="S49" s="13" t="str">
        <f t="shared" si="1"/>
        <v>NA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13"/>
      <c r="AM49" s="13"/>
      <c r="AN49" s="13"/>
    </row>
    <row r="50" spans="1:40" x14ac:dyDescent="0.35">
      <c r="A50" s="1" t="s">
        <v>86</v>
      </c>
      <c r="B50" s="7">
        <v>7</v>
      </c>
      <c r="C50" s="7">
        <v>0.2</v>
      </c>
      <c r="D50" s="7">
        <v>0</v>
      </c>
      <c r="E50" s="7">
        <v>1.8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1.5920000000000001</v>
      </c>
      <c r="Q50" s="7">
        <v>0</v>
      </c>
      <c r="R50" s="13">
        <f t="shared" si="0"/>
        <v>4.3969849246231156</v>
      </c>
      <c r="S50" s="13" t="str">
        <f t="shared" si="1"/>
        <v>NA</v>
      </c>
      <c r="T50" s="7">
        <v>0</v>
      </c>
      <c r="U50" s="7">
        <v>0</v>
      </c>
      <c r="V50" s="7">
        <v>2.0499999999999998</v>
      </c>
      <c r="W50" s="7">
        <v>50.225000000000001</v>
      </c>
      <c r="X50" s="7">
        <v>146.57499999999999</v>
      </c>
      <c r="Y50" s="7">
        <v>6.15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31.1</v>
      </c>
      <c r="AG50" s="7">
        <v>30.5</v>
      </c>
      <c r="AH50" s="7">
        <v>12.7</v>
      </c>
      <c r="AI50" s="7">
        <v>9.4</v>
      </c>
      <c r="AJ50" s="7">
        <v>0.6</v>
      </c>
      <c r="AK50" s="7">
        <v>0</v>
      </c>
      <c r="AL50" s="13">
        <f t="shared" si="2"/>
        <v>1.614951768488746</v>
      </c>
      <c r="AM50" s="13">
        <f t="shared" si="3"/>
        <v>2.7551691729323307</v>
      </c>
      <c r="AN50" s="13">
        <f t="shared" si="4"/>
        <v>2.431791221826809</v>
      </c>
    </row>
    <row r="51" spans="1:40" x14ac:dyDescent="0.35">
      <c r="A51" s="1" t="s">
        <v>87</v>
      </c>
      <c r="B51" s="7">
        <v>485</v>
      </c>
      <c r="C51" s="7">
        <v>0</v>
      </c>
      <c r="D51" s="7">
        <v>0</v>
      </c>
      <c r="E51" s="7">
        <v>10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25.411000000000001</v>
      </c>
      <c r="Q51" s="7">
        <v>177.75700000000001</v>
      </c>
      <c r="R51" s="13">
        <f t="shared" si="0"/>
        <v>19.086222502066033</v>
      </c>
      <c r="S51" s="13">
        <f t="shared" si="1"/>
        <v>5.625657498720163E-2</v>
      </c>
      <c r="T51" s="7">
        <v>0</v>
      </c>
      <c r="U51" s="7">
        <v>0</v>
      </c>
      <c r="V51" s="7">
        <v>16.920000000000002</v>
      </c>
      <c r="W51" s="7">
        <v>0</v>
      </c>
      <c r="X51" s="7">
        <v>1675.08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1713.2</v>
      </c>
      <c r="AH51" s="7">
        <v>150.4</v>
      </c>
      <c r="AI51" s="7">
        <v>0</v>
      </c>
      <c r="AJ51" s="7">
        <v>6.4</v>
      </c>
      <c r="AK51" s="7">
        <v>0</v>
      </c>
      <c r="AL51" s="13" t="str">
        <f t="shared" si="2"/>
        <v>NA</v>
      </c>
      <c r="AM51" s="13">
        <f t="shared" si="3"/>
        <v>0.8957647058823528</v>
      </c>
      <c r="AN51" s="13">
        <f t="shared" si="4"/>
        <v>0.90481283422459879</v>
      </c>
    </row>
    <row r="52" spans="1:40" x14ac:dyDescent="0.35">
      <c r="A52" s="1" t="s">
        <v>88</v>
      </c>
      <c r="B52" s="7">
        <v>36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19.495999999999999</v>
      </c>
      <c r="Q52" s="7">
        <v>0</v>
      </c>
      <c r="R52" s="13">
        <f t="shared" si="0"/>
        <v>1.8465326220763234</v>
      </c>
      <c r="S52" s="13" t="str">
        <f t="shared" si="1"/>
        <v>NA</v>
      </c>
      <c r="T52" s="7">
        <v>0</v>
      </c>
      <c r="U52" s="7">
        <v>0</v>
      </c>
      <c r="V52" s="7">
        <v>13.92</v>
      </c>
      <c r="W52" s="7">
        <v>27.84</v>
      </c>
      <c r="X52" s="7">
        <v>169.36</v>
      </c>
      <c r="Y52" s="7">
        <v>20.88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17.100000000000001</v>
      </c>
      <c r="AG52" s="7">
        <v>77</v>
      </c>
      <c r="AH52" s="7">
        <v>11.5</v>
      </c>
      <c r="AI52" s="7">
        <v>0</v>
      </c>
      <c r="AJ52" s="7">
        <v>0</v>
      </c>
      <c r="AK52" s="7">
        <v>0</v>
      </c>
      <c r="AL52" s="13">
        <f t="shared" si="2"/>
        <v>1.6280701754385964</v>
      </c>
      <c r="AM52" s="13">
        <f t="shared" si="3"/>
        <v>1.9136723163841809</v>
      </c>
      <c r="AN52" s="13">
        <f t="shared" si="4"/>
        <v>2.1969696969696972</v>
      </c>
    </row>
    <row r="53" spans="1:40" x14ac:dyDescent="0.35">
      <c r="A53" s="1" t="s">
        <v>89</v>
      </c>
      <c r="B53" s="7">
        <v>52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71.736999999999995</v>
      </c>
      <c r="Q53" s="7">
        <v>0</v>
      </c>
      <c r="R53" s="13">
        <f t="shared" si="0"/>
        <v>0.72487001129124451</v>
      </c>
      <c r="S53" s="13" t="str">
        <f t="shared" si="1"/>
        <v>NA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13"/>
      <c r="AM53" s="13"/>
      <c r="AN53" s="13"/>
    </row>
    <row r="54" spans="1:40" x14ac:dyDescent="0.35">
      <c r="A54" s="1" t="s">
        <v>90</v>
      </c>
      <c r="B54" s="7">
        <v>530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80.778999999999996</v>
      </c>
      <c r="Q54" s="7">
        <v>315</v>
      </c>
      <c r="R54" s="13">
        <f t="shared" si="0"/>
        <v>6.5611111798858621</v>
      </c>
      <c r="S54" s="13" t="str">
        <f t="shared" si="1"/>
        <v>NA</v>
      </c>
      <c r="T54" s="7">
        <v>0</v>
      </c>
      <c r="U54" s="7">
        <v>0</v>
      </c>
      <c r="V54" s="7">
        <v>13.65</v>
      </c>
      <c r="W54" s="7">
        <v>259.35000000000002</v>
      </c>
      <c r="X54" s="7">
        <v>969.15</v>
      </c>
      <c r="Y54" s="7">
        <v>122.85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170.1</v>
      </c>
      <c r="AG54" s="7">
        <v>504.2</v>
      </c>
      <c r="AH54" s="7">
        <v>108.6</v>
      </c>
      <c r="AI54" s="7">
        <v>0</v>
      </c>
      <c r="AJ54" s="7">
        <v>0</v>
      </c>
      <c r="AK54" s="7">
        <v>2.2000000000000002</v>
      </c>
      <c r="AL54" s="13">
        <f t="shared" si="2"/>
        <v>1.5246913580246915</v>
      </c>
      <c r="AM54" s="13">
        <f t="shared" si="3"/>
        <v>1.5758536585365854</v>
      </c>
      <c r="AN54" s="13">
        <f t="shared" si="4"/>
        <v>1.738632021398548</v>
      </c>
    </row>
    <row r="55" spans="1:40" x14ac:dyDescent="0.35">
      <c r="A55" s="1" t="s">
        <v>91</v>
      </c>
      <c r="B55" s="7">
        <v>74</v>
      </c>
      <c r="C55" s="7">
        <v>0</v>
      </c>
      <c r="D55" s="7">
        <v>0</v>
      </c>
      <c r="E55" s="7">
        <v>4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24.943000000000001</v>
      </c>
      <c r="Q55" s="7">
        <v>0</v>
      </c>
      <c r="R55" s="13">
        <f t="shared" si="0"/>
        <v>2.9667642224271336</v>
      </c>
      <c r="S55" s="13" t="str">
        <f t="shared" si="1"/>
        <v>NA</v>
      </c>
      <c r="T55" s="7">
        <v>0</v>
      </c>
      <c r="U55" s="7">
        <v>0</v>
      </c>
      <c r="V55" s="7">
        <v>295</v>
      </c>
      <c r="W55" s="7">
        <v>1711</v>
      </c>
      <c r="X55" s="7">
        <v>796.5</v>
      </c>
      <c r="Y55" s="7">
        <v>147.5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778.5</v>
      </c>
      <c r="AG55" s="7">
        <v>447.7</v>
      </c>
      <c r="AH55" s="7">
        <v>345.3</v>
      </c>
      <c r="AI55" s="7">
        <v>9.4</v>
      </c>
      <c r="AJ55" s="7">
        <v>58.9</v>
      </c>
      <c r="AK55" s="7">
        <v>0</v>
      </c>
      <c r="AL55" s="13">
        <f t="shared" si="2"/>
        <v>2.19781631342325</v>
      </c>
      <c r="AM55" s="13">
        <f t="shared" si="3"/>
        <v>0.92476489028213171</v>
      </c>
      <c r="AN55" s="13">
        <f t="shared" si="4"/>
        <v>1.7989998780339063</v>
      </c>
    </row>
    <row r="56" spans="1:40" x14ac:dyDescent="0.35">
      <c r="A56" s="1" t="s">
        <v>92</v>
      </c>
      <c r="B56" s="7">
        <v>245</v>
      </c>
      <c r="C56" s="7">
        <v>3</v>
      </c>
      <c r="D56" s="7">
        <v>0</v>
      </c>
      <c r="E56" s="7">
        <v>27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105.32</v>
      </c>
      <c r="Q56" s="7">
        <v>72.326999999999998</v>
      </c>
      <c r="R56" s="13">
        <f t="shared" si="0"/>
        <v>2.3262438283327005</v>
      </c>
      <c r="S56" s="13">
        <f t="shared" si="1"/>
        <v>0.41478286117217639</v>
      </c>
      <c r="T56" s="7">
        <v>0</v>
      </c>
      <c r="U56" s="7">
        <v>0</v>
      </c>
      <c r="V56" s="7">
        <v>35</v>
      </c>
      <c r="W56" s="7">
        <v>857.5</v>
      </c>
      <c r="X56" s="7">
        <v>2502.5</v>
      </c>
      <c r="Y56" s="7">
        <v>105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1139.0999999999999</v>
      </c>
      <c r="AG56" s="7">
        <v>1230.7</v>
      </c>
      <c r="AH56" s="7">
        <v>591.4</v>
      </c>
      <c r="AI56" s="7">
        <v>0</v>
      </c>
      <c r="AJ56" s="7">
        <v>0</v>
      </c>
      <c r="AK56" s="7">
        <v>19.7</v>
      </c>
      <c r="AL56" s="13">
        <f t="shared" si="2"/>
        <v>0.75278728820999041</v>
      </c>
      <c r="AM56" s="13">
        <f t="shared" si="3"/>
        <v>1.3587251601693995</v>
      </c>
      <c r="AN56" s="13">
        <f t="shared" si="4"/>
        <v>1.174142037639639</v>
      </c>
    </row>
    <row r="57" spans="1:40" x14ac:dyDescent="0.35">
      <c r="A57" s="1" t="s">
        <v>93</v>
      </c>
      <c r="B57" s="7">
        <v>54</v>
      </c>
      <c r="C57" s="7">
        <v>0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33.378999999999998</v>
      </c>
      <c r="Q57" s="7">
        <v>0</v>
      </c>
      <c r="R57" s="13">
        <f t="shared" si="0"/>
        <v>1.6177836364181073</v>
      </c>
      <c r="S57" s="13" t="str">
        <f t="shared" si="1"/>
        <v>NA</v>
      </c>
      <c r="T57" s="7">
        <v>0</v>
      </c>
      <c r="U57" s="7">
        <v>0</v>
      </c>
      <c r="V57" s="7">
        <v>65</v>
      </c>
      <c r="W57" s="7">
        <v>0</v>
      </c>
      <c r="X57" s="7">
        <v>910</v>
      </c>
      <c r="Y57" s="7">
        <v>325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736.7</v>
      </c>
      <c r="AH57" s="7">
        <v>155.80000000000001</v>
      </c>
      <c r="AI57" s="7">
        <v>0</v>
      </c>
      <c r="AJ57" s="7">
        <v>0</v>
      </c>
      <c r="AK57" s="7">
        <v>0</v>
      </c>
      <c r="AL57" s="13" t="str">
        <f t="shared" si="2"/>
        <v>NA</v>
      </c>
      <c r="AM57" s="13">
        <f t="shared" si="3"/>
        <v>1.0196078431372548</v>
      </c>
      <c r="AN57" s="13">
        <f t="shared" si="4"/>
        <v>1.4565826330532212</v>
      </c>
    </row>
    <row r="58" spans="1:40" x14ac:dyDescent="0.35">
      <c r="A58" s="1" t="s">
        <v>94</v>
      </c>
      <c r="B58" s="7">
        <v>19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16.956</v>
      </c>
      <c r="Q58" s="7">
        <v>0</v>
      </c>
      <c r="R58" s="13">
        <f t="shared" si="0"/>
        <v>1.1205472988912479</v>
      </c>
      <c r="S58" s="13" t="str">
        <f t="shared" si="1"/>
        <v>NA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2.2000000000000002</v>
      </c>
      <c r="AG58" s="7">
        <v>21.2</v>
      </c>
      <c r="AH58" s="7">
        <v>3.7</v>
      </c>
      <c r="AI58" s="7">
        <v>0</v>
      </c>
      <c r="AJ58" s="7">
        <v>0</v>
      </c>
      <c r="AK58" s="7">
        <v>0</v>
      </c>
      <c r="AL58" s="13" t="str">
        <f t="shared" si="2"/>
        <v>NA</v>
      </c>
      <c r="AM58" s="13" t="str">
        <f t="shared" si="3"/>
        <v>NA</v>
      </c>
      <c r="AN58" s="13">
        <f t="shared" si="4"/>
        <v>0</v>
      </c>
    </row>
    <row r="59" spans="1:40" x14ac:dyDescent="0.35">
      <c r="A59" s="1" t="s">
        <v>95</v>
      </c>
      <c r="B59" s="7">
        <v>13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0.42399999999999999</v>
      </c>
      <c r="Q59" s="7">
        <v>2.0910000000000002</v>
      </c>
      <c r="R59" s="13">
        <f t="shared" si="0"/>
        <v>30.660377358490567</v>
      </c>
      <c r="S59" s="13" t="str">
        <f t="shared" si="1"/>
        <v>NA</v>
      </c>
      <c r="T59" s="7">
        <v>0</v>
      </c>
      <c r="U59" s="7">
        <v>0</v>
      </c>
      <c r="V59" s="7">
        <v>3.7</v>
      </c>
      <c r="W59" s="7">
        <v>90.65</v>
      </c>
      <c r="X59" s="7">
        <v>264.55</v>
      </c>
      <c r="Y59" s="7">
        <v>11.1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183.4</v>
      </c>
      <c r="AG59" s="7">
        <v>32.299999999999997</v>
      </c>
      <c r="AH59" s="7">
        <v>43.6</v>
      </c>
      <c r="AI59" s="7">
        <v>0</v>
      </c>
      <c r="AJ59" s="7">
        <v>0</v>
      </c>
      <c r="AK59" s="7">
        <v>0</v>
      </c>
      <c r="AL59" s="13">
        <f t="shared" si="2"/>
        <v>0.49427480916030536</v>
      </c>
      <c r="AM59" s="13">
        <f t="shared" si="3"/>
        <v>3.4855072463768115</v>
      </c>
      <c r="AN59" s="13">
        <f t="shared" si="4"/>
        <v>1.4269186270728886</v>
      </c>
    </row>
    <row r="60" spans="1:40" x14ac:dyDescent="0.35">
      <c r="A60" s="1" t="s">
        <v>96</v>
      </c>
      <c r="B60" s="7">
        <v>16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13" t="str">
        <f t="shared" si="0"/>
        <v>NA</v>
      </c>
      <c r="S60" s="13" t="str">
        <f t="shared" si="1"/>
        <v>NA</v>
      </c>
      <c r="T60" s="7">
        <v>0</v>
      </c>
      <c r="U60" s="7">
        <v>0</v>
      </c>
      <c r="V60" s="7">
        <v>0.38</v>
      </c>
      <c r="W60" s="7">
        <v>1.9</v>
      </c>
      <c r="X60" s="7">
        <v>31.54</v>
      </c>
      <c r="Y60" s="7">
        <v>4.18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2.5</v>
      </c>
      <c r="AH60" s="7">
        <v>7.9</v>
      </c>
      <c r="AI60" s="7">
        <v>0</v>
      </c>
      <c r="AJ60" s="7">
        <v>0</v>
      </c>
      <c r="AK60" s="7">
        <v>0</v>
      </c>
      <c r="AL60" s="13" t="str">
        <f t="shared" si="2"/>
        <v>NA</v>
      </c>
      <c r="AM60" s="13">
        <f t="shared" si="3"/>
        <v>3.0326923076923076</v>
      </c>
      <c r="AN60" s="13">
        <f t="shared" si="4"/>
        <v>3.6538461538461537</v>
      </c>
    </row>
    <row r="61" spans="1:40" x14ac:dyDescent="0.35">
      <c r="A61" s="1" t="s">
        <v>97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13" t="str">
        <f t="shared" si="0"/>
        <v>NA</v>
      </c>
      <c r="S61" s="13" t="str">
        <f t="shared" si="1"/>
        <v>NA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0.2</v>
      </c>
      <c r="AH61" s="7">
        <v>0.1</v>
      </c>
      <c r="AI61" s="7">
        <v>0</v>
      </c>
      <c r="AJ61" s="7">
        <v>0</v>
      </c>
      <c r="AK61" s="7">
        <v>0</v>
      </c>
      <c r="AL61" s="13" t="str">
        <f t="shared" si="2"/>
        <v>NA</v>
      </c>
      <c r="AM61" s="13" t="str">
        <f t="shared" si="3"/>
        <v>NA</v>
      </c>
      <c r="AN61" s="13">
        <f t="shared" si="4"/>
        <v>0</v>
      </c>
    </row>
    <row r="62" spans="1:40" x14ac:dyDescent="0.35">
      <c r="A62" s="1" t="s">
        <v>98</v>
      </c>
      <c r="B62" s="7">
        <v>305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250</v>
      </c>
      <c r="Q62" s="7">
        <v>19.649000000000001</v>
      </c>
      <c r="R62" s="13">
        <f t="shared" si="0"/>
        <v>1.22</v>
      </c>
      <c r="S62" s="13" t="str">
        <f t="shared" si="1"/>
        <v>NA</v>
      </c>
      <c r="T62" s="7">
        <v>0</v>
      </c>
      <c r="U62" s="7">
        <v>0</v>
      </c>
      <c r="V62" s="7">
        <v>24.8</v>
      </c>
      <c r="W62" s="7">
        <v>86.8</v>
      </c>
      <c r="X62" s="7">
        <v>1091.2</v>
      </c>
      <c r="Y62" s="7">
        <v>37.200000000000003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115.9</v>
      </c>
      <c r="AG62" s="7">
        <v>774.3</v>
      </c>
      <c r="AH62" s="7">
        <v>223.9</v>
      </c>
      <c r="AI62" s="7">
        <v>12.6</v>
      </c>
      <c r="AJ62" s="7">
        <v>3</v>
      </c>
      <c r="AK62" s="7">
        <v>0</v>
      </c>
      <c r="AL62" s="13">
        <f t="shared" si="2"/>
        <v>0.74892148403796366</v>
      </c>
      <c r="AM62" s="13">
        <f t="shared" si="3"/>
        <v>1.0763464194121128</v>
      </c>
      <c r="AN62" s="13">
        <f t="shared" si="4"/>
        <v>1.0976365406745154</v>
      </c>
    </row>
    <row r="63" spans="1:40" x14ac:dyDescent="0.35">
      <c r="A63" s="1" t="s">
        <v>99</v>
      </c>
      <c r="B63" s="7">
        <v>450</v>
      </c>
      <c r="C63" s="7">
        <v>5.5</v>
      </c>
      <c r="D63" s="7">
        <v>0</v>
      </c>
      <c r="E63" s="7">
        <v>49.5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3" t="str">
        <f t="shared" si="0"/>
        <v>NA</v>
      </c>
      <c r="S63" s="13" t="str">
        <f t="shared" si="1"/>
        <v>NA</v>
      </c>
      <c r="T63" s="7">
        <v>25</v>
      </c>
      <c r="U63" s="7">
        <v>0</v>
      </c>
      <c r="V63" s="7">
        <v>26.25</v>
      </c>
      <c r="W63" s="7">
        <v>1155</v>
      </c>
      <c r="X63" s="7">
        <v>1155</v>
      </c>
      <c r="Y63" s="7">
        <v>288.75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13"/>
      <c r="AM63" s="13"/>
      <c r="AN63" s="13"/>
    </row>
    <row r="64" spans="1:40" x14ac:dyDescent="0.35">
      <c r="A64" s="1" t="s">
        <v>100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1.4610000000000001</v>
      </c>
      <c r="Q64" s="7">
        <v>0</v>
      </c>
      <c r="R64" s="13" t="str">
        <f t="shared" si="0"/>
        <v>NA</v>
      </c>
      <c r="S64" s="13" t="str">
        <f t="shared" si="1"/>
        <v>NA</v>
      </c>
      <c r="T64" s="7">
        <v>0</v>
      </c>
      <c r="U64" s="7">
        <v>0</v>
      </c>
      <c r="V64" s="7">
        <v>0</v>
      </c>
      <c r="W64" s="7">
        <v>0</v>
      </c>
      <c r="X64" s="7">
        <v>226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6.8</v>
      </c>
      <c r="AG64" s="7">
        <v>56.7</v>
      </c>
      <c r="AH64" s="7">
        <v>47.7</v>
      </c>
      <c r="AI64" s="7">
        <v>0</v>
      </c>
      <c r="AJ64" s="7">
        <v>0.1</v>
      </c>
      <c r="AK64" s="7">
        <v>0</v>
      </c>
      <c r="AL64" s="13" t="str">
        <f t="shared" si="2"/>
        <v>NA</v>
      </c>
      <c r="AM64" s="13">
        <f t="shared" si="3"/>
        <v>2.1626794258373208</v>
      </c>
      <c r="AN64" s="13">
        <f t="shared" si="4"/>
        <v>2.0305480682839172</v>
      </c>
    </row>
    <row r="65" spans="1:40" x14ac:dyDescent="0.35">
      <c r="A65" s="1" t="s">
        <v>101</v>
      </c>
      <c r="B65" s="7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8.016</v>
      </c>
      <c r="Q65" s="7">
        <v>0</v>
      </c>
      <c r="R65" s="13">
        <f t="shared" si="0"/>
        <v>0.99800399201596801</v>
      </c>
      <c r="S65" s="13" t="str">
        <f t="shared" si="1"/>
        <v>NA</v>
      </c>
      <c r="T65" s="7">
        <v>0</v>
      </c>
      <c r="U65" s="7">
        <v>0</v>
      </c>
      <c r="V65" s="7">
        <v>2.75</v>
      </c>
      <c r="W65" s="7">
        <v>67.375</v>
      </c>
      <c r="X65" s="7">
        <v>196.625</v>
      </c>
      <c r="Y65" s="7">
        <v>8.25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75.400000000000006</v>
      </c>
      <c r="AG65" s="7">
        <v>31.3</v>
      </c>
      <c r="AH65" s="7">
        <v>13.3</v>
      </c>
      <c r="AI65" s="7">
        <v>1.3</v>
      </c>
      <c r="AJ65" s="7">
        <v>0</v>
      </c>
      <c r="AK65" s="7">
        <v>0</v>
      </c>
      <c r="AL65" s="13">
        <f t="shared" si="2"/>
        <v>0.89356763925729432</v>
      </c>
      <c r="AM65" s="13">
        <f t="shared" si="3"/>
        <v>4.2837690631808281</v>
      </c>
      <c r="AN65" s="13">
        <f t="shared" si="4"/>
        <v>2.2671063478977742</v>
      </c>
    </row>
    <row r="66" spans="1:40" x14ac:dyDescent="0.35">
      <c r="A66" s="1" t="s">
        <v>102</v>
      </c>
      <c r="B66" s="7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37.015000000000001</v>
      </c>
      <c r="Q66" s="7">
        <v>0</v>
      </c>
      <c r="R66" s="13">
        <f t="shared" si="0"/>
        <v>5.4032149128731596E-2</v>
      </c>
      <c r="S66" s="13" t="str">
        <f t="shared" si="1"/>
        <v>NA</v>
      </c>
      <c r="T66" s="7">
        <v>0</v>
      </c>
      <c r="U66" s="7">
        <v>0</v>
      </c>
      <c r="V66" s="7">
        <v>4.05</v>
      </c>
      <c r="W66" s="7">
        <v>0</v>
      </c>
      <c r="X66" s="7">
        <v>60.75</v>
      </c>
      <c r="Y66" s="7">
        <v>16.2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0.9</v>
      </c>
      <c r="AH66" s="7">
        <v>2</v>
      </c>
      <c r="AI66" s="7">
        <v>0.1</v>
      </c>
      <c r="AJ66" s="7">
        <v>0</v>
      </c>
      <c r="AK66" s="7">
        <v>0</v>
      </c>
      <c r="AL66" s="13" t="str">
        <f t="shared" si="2"/>
        <v>NA</v>
      </c>
      <c r="AM66" s="13">
        <f t="shared" si="3"/>
        <v>20.25</v>
      </c>
      <c r="AN66" s="13">
        <f t="shared" si="4"/>
        <v>27</v>
      </c>
    </row>
    <row r="67" spans="1:40" x14ac:dyDescent="0.35">
      <c r="A67" s="1" t="s">
        <v>103</v>
      </c>
      <c r="B67" s="7">
        <v>347</v>
      </c>
      <c r="C67" s="7">
        <v>0.42</v>
      </c>
      <c r="D67" s="7">
        <v>0</v>
      </c>
      <c r="E67" s="7">
        <v>20.58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13" t="str">
        <f t="shared" si="0"/>
        <v>NA</v>
      </c>
      <c r="S67" s="13" t="str">
        <f t="shared" si="1"/>
        <v>NA</v>
      </c>
      <c r="T67" s="7">
        <v>0</v>
      </c>
      <c r="U67" s="7">
        <v>0</v>
      </c>
      <c r="V67" s="7">
        <v>104.1</v>
      </c>
      <c r="W67" s="7">
        <v>798.1</v>
      </c>
      <c r="X67" s="7">
        <v>780.75</v>
      </c>
      <c r="Y67" s="7">
        <v>52.05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13"/>
      <c r="AM67" s="13"/>
      <c r="AN67" s="13"/>
    </row>
    <row r="68" spans="1:40" x14ac:dyDescent="0.35">
      <c r="A68" s="1" t="s">
        <v>104</v>
      </c>
      <c r="B68" s="7">
        <v>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13" t="str">
        <f t="shared" ref="R68:R84" si="5">IF(P68=0,"NA",IF(B68=0, "NA",B68/P68))</f>
        <v>NA</v>
      </c>
      <c r="S68" s="13" t="str">
        <f t="shared" ref="S68:S84" si="6">IF(Q68=0,"NA",IF(SUM(C68:E68)=0, "NA",SUM(C68:E68)/Q68))</f>
        <v>NA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13"/>
      <c r="AM68" s="13"/>
      <c r="AN68" s="13"/>
    </row>
    <row r="69" spans="1:40" x14ac:dyDescent="0.35">
      <c r="A69" s="1" t="s">
        <v>105</v>
      </c>
      <c r="B69" s="7">
        <v>216</v>
      </c>
      <c r="C69" s="7">
        <v>0</v>
      </c>
      <c r="D69" s="7">
        <v>0</v>
      </c>
      <c r="E69" s="7">
        <v>50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298.79300000000001</v>
      </c>
      <c r="Q69" s="7">
        <v>0</v>
      </c>
      <c r="R69" s="13">
        <f t="shared" si="5"/>
        <v>0.72290850187253386</v>
      </c>
      <c r="S69" s="13" t="str">
        <f t="shared" si="6"/>
        <v>NA</v>
      </c>
      <c r="T69" s="7">
        <v>0</v>
      </c>
      <c r="U69" s="7">
        <v>0</v>
      </c>
      <c r="V69" s="7">
        <v>484</v>
      </c>
      <c r="W69" s="7">
        <v>1100</v>
      </c>
      <c r="X69" s="7">
        <v>2640</v>
      </c>
      <c r="Y69" s="7">
        <v>176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901.2</v>
      </c>
      <c r="AG69" s="7">
        <v>1533.5</v>
      </c>
      <c r="AH69" s="7">
        <v>791.9</v>
      </c>
      <c r="AI69" s="7">
        <v>0</v>
      </c>
      <c r="AJ69" s="7">
        <v>176.1</v>
      </c>
      <c r="AK69" s="7">
        <v>0</v>
      </c>
      <c r="AL69" s="13">
        <f t="shared" ref="AL68:AL84" si="7">IF(W69=0,"NA",IF(AF69=0, "NA",W69/AF69))</f>
        <v>1.2205947625388371</v>
      </c>
      <c r="AM69" s="13">
        <f t="shared" ref="AM68:AM84" si="8">IF(X69=0,"NA",IF(SUM(AG69:AK69)=0, "NA",X69/SUM(AG69:AK69)))</f>
        <v>1.0553667799320408</v>
      </c>
      <c r="AN69" s="13">
        <f t="shared" ref="AN68:AN84" si="9">SUM(V69:Y69)/SUM(AF69:AK69)</f>
        <v>1.2930907808505012</v>
      </c>
    </row>
    <row r="70" spans="1:40" x14ac:dyDescent="0.35">
      <c r="A70" s="1" t="s">
        <v>106</v>
      </c>
      <c r="B70" s="7">
        <v>15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11.198</v>
      </c>
      <c r="Q70" s="7">
        <v>0</v>
      </c>
      <c r="R70" s="13">
        <f t="shared" si="5"/>
        <v>1.3395249151634221</v>
      </c>
      <c r="S70" s="13" t="str">
        <f t="shared" si="6"/>
        <v>NA</v>
      </c>
      <c r="T70" s="7">
        <v>0</v>
      </c>
      <c r="U70" s="7">
        <v>0</v>
      </c>
      <c r="V70" s="7">
        <v>2.2799999999999998</v>
      </c>
      <c r="W70" s="7">
        <v>4.5599999999999996</v>
      </c>
      <c r="X70" s="7">
        <v>27.74</v>
      </c>
      <c r="Y70" s="7">
        <v>3.42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0.1</v>
      </c>
      <c r="AG70" s="7">
        <v>15.1</v>
      </c>
      <c r="AH70" s="7">
        <v>0.4</v>
      </c>
      <c r="AI70" s="7">
        <v>0</v>
      </c>
      <c r="AJ70" s="7">
        <v>0</v>
      </c>
      <c r="AK70" s="7">
        <v>0</v>
      </c>
      <c r="AL70" s="13">
        <f t="shared" si="7"/>
        <v>45.599999999999994</v>
      </c>
      <c r="AM70" s="13">
        <f t="shared" si="8"/>
        <v>1.7896774193548386</v>
      </c>
      <c r="AN70" s="13">
        <f t="shared" si="9"/>
        <v>2.4358974358974361</v>
      </c>
    </row>
    <row r="71" spans="1:40" x14ac:dyDescent="0.35">
      <c r="A71" s="1" t="s">
        <v>107</v>
      </c>
      <c r="B71" s="7">
        <v>210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51.646999999999998</v>
      </c>
      <c r="Q71" s="7">
        <v>53.703000000000003</v>
      </c>
      <c r="R71" s="13">
        <f t="shared" si="5"/>
        <v>4.0660638565647567</v>
      </c>
      <c r="S71" s="13" t="str">
        <f t="shared" si="6"/>
        <v>NA</v>
      </c>
      <c r="T71" s="7">
        <v>0</v>
      </c>
      <c r="U71" s="7">
        <v>0</v>
      </c>
      <c r="V71" s="7">
        <v>22.75</v>
      </c>
      <c r="W71" s="7">
        <v>0</v>
      </c>
      <c r="X71" s="7">
        <v>341.25</v>
      </c>
      <c r="Y71" s="7">
        <v>91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0.4</v>
      </c>
      <c r="AG71" s="7">
        <v>324.2</v>
      </c>
      <c r="AH71" s="7">
        <v>109.2</v>
      </c>
      <c r="AI71" s="7">
        <v>225.9</v>
      </c>
      <c r="AJ71" s="7">
        <v>0</v>
      </c>
      <c r="AK71" s="7">
        <v>0</v>
      </c>
      <c r="AL71" s="13" t="str">
        <f t="shared" si="7"/>
        <v>NA</v>
      </c>
      <c r="AM71" s="13">
        <f t="shared" si="8"/>
        <v>0.51759441832246322</v>
      </c>
      <c r="AN71" s="13">
        <f t="shared" si="9"/>
        <v>0.6897074427770199</v>
      </c>
    </row>
    <row r="72" spans="1:40" x14ac:dyDescent="0.35">
      <c r="A72" s="1" t="s">
        <v>108</v>
      </c>
      <c r="B72" s="7">
        <v>2</v>
      </c>
      <c r="C72" s="7">
        <v>0</v>
      </c>
      <c r="D72" s="7">
        <v>55</v>
      </c>
      <c r="E72" s="7">
        <v>75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13" t="str">
        <f t="shared" si="5"/>
        <v>NA</v>
      </c>
      <c r="S72" s="13" t="str">
        <f t="shared" si="6"/>
        <v>NA</v>
      </c>
      <c r="T72" s="7">
        <v>0</v>
      </c>
      <c r="U72" s="7">
        <v>0</v>
      </c>
      <c r="V72" s="7">
        <v>144</v>
      </c>
      <c r="W72" s="7">
        <v>0</v>
      </c>
      <c r="X72" s="7">
        <v>1232</v>
      </c>
      <c r="Y72" s="7">
        <v>224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0.1</v>
      </c>
      <c r="AG72" s="7">
        <v>907.5</v>
      </c>
      <c r="AH72" s="7">
        <v>507.1</v>
      </c>
      <c r="AI72" s="7">
        <v>93.4</v>
      </c>
      <c r="AJ72" s="7">
        <v>1.6</v>
      </c>
      <c r="AK72" s="7">
        <v>0</v>
      </c>
      <c r="AL72" s="13" t="str">
        <f t="shared" si="7"/>
        <v>NA</v>
      </c>
      <c r="AM72" s="13">
        <f t="shared" si="8"/>
        <v>0.81611022787493381</v>
      </c>
      <c r="AN72" s="13">
        <f t="shared" si="9"/>
        <v>1.0598132079221037</v>
      </c>
    </row>
    <row r="73" spans="1:40" x14ac:dyDescent="0.35">
      <c r="A73" s="1" t="s">
        <v>109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0.95699999999999996</v>
      </c>
      <c r="Q73" s="7">
        <v>0</v>
      </c>
      <c r="R73" s="13" t="str">
        <f t="shared" si="5"/>
        <v>NA</v>
      </c>
      <c r="S73" s="13" t="str">
        <f t="shared" si="6"/>
        <v>NA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13"/>
      <c r="AM73" s="13"/>
      <c r="AN73" s="13"/>
    </row>
    <row r="74" spans="1:40" x14ac:dyDescent="0.35">
      <c r="A74" s="1" t="s">
        <v>110</v>
      </c>
      <c r="B74" s="7">
        <v>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20.295000000000002</v>
      </c>
      <c r="Q74" s="7">
        <v>2.1999999999999999E-2</v>
      </c>
      <c r="R74" s="13">
        <f t="shared" si="5"/>
        <v>4.9273220004927315E-2</v>
      </c>
      <c r="S74" s="13" t="str">
        <f t="shared" si="6"/>
        <v>NA</v>
      </c>
      <c r="T74" s="7">
        <v>0</v>
      </c>
      <c r="U74" s="7">
        <v>0</v>
      </c>
      <c r="V74" s="7">
        <v>5.5</v>
      </c>
      <c r="W74" s="7">
        <v>134.75</v>
      </c>
      <c r="X74" s="7">
        <v>393.25</v>
      </c>
      <c r="Y74" s="7">
        <v>16.5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156</v>
      </c>
      <c r="AG74" s="7">
        <v>172.5</v>
      </c>
      <c r="AH74" s="7">
        <v>175.9</v>
      </c>
      <c r="AI74" s="7">
        <v>20.2</v>
      </c>
      <c r="AJ74" s="7">
        <v>26.4</v>
      </c>
      <c r="AK74" s="7">
        <v>9.4</v>
      </c>
      <c r="AL74" s="13">
        <f t="shared" si="7"/>
        <v>0.86378205128205132</v>
      </c>
      <c r="AM74" s="13">
        <f t="shared" si="8"/>
        <v>0.97242828882294774</v>
      </c>
      <c r="AN74" s="13">
        <f t="shared" si="9"/>
        <v>0.98144182726623841</v>
      </c>
    </row>
    <row r="75" spans="1:40" x14ac:dyDescent="0.35">
      <c r="A75" s="1" t="s">
        <v>111</v>
      </c>
      <c r="B75" s="7">
        <v>30</v>
      </c>
      <c r="C75" s="7">
        <v>0</v>
      </c>
      <c r="D75" s="7">
        <v>0</v>
      </c>
      <c r="E75" s="7">
        <v>6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13" t="str">
        <f t="shared" si="5"/>
        <v>NA</v>
      </c>
      <c r="S75" s="13" t="str">
        <f t="shared" si="6"/>
        <v>NA</v>
      </c>
      <c r="T75" s="7">
        <v>0</v>
      </c>
      <c r="U75" s="7">
        <v>1</v>
      </c>
      <c r="V75" s="7">
        <v>11</v>
      </c>
      <c r="W75" s="7">
        <v>0</v>
      </c>
      <c r="X75" s="7">
        <v>165</v>
      </c>
      <c r="Y75" s="7">
        <v>44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13"/>
      <c r="AM75" s="13"/>
      <c r="AN75" s="13"/>
    </row>
    <row r="76" spans="1:40" x14ac:dyDescent="0.35">
      <c r="A76" s="1" t="s">
        <v>112</v>
      </c>
      <c r="B76" s="7">
        <v>295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207.90100000000001</v>
      </c>
      <c r="Q76" s="7">
        <v>0</v>
      </c>
      <c r="R76" s="13">
        <f t="shared" si="5"/>
        <v>1.4189445938210974</v>
      </c>
      <c r="S76" s="13" t="str">
        <f t="shared" si="6"/>
        <v>NA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395.8</v>
      </c>
      <c r="AG76" s="7">
        <v>679.9</v>
      </c>
      <c r="AH76" s="7">
        <v>335.3</v>
      </c>
      <c r="AI76" s="7">
        <v>159.5</v>
      </c>
      <c r="AJ76" s="7">
        <v>16.100000000000001</v>
      </c>
      <c r="AK76" s="7">
        <v>0</v>
      </c>
      <c r="AL76" s="13" t="str">
        <f t="shared" si="7"/>
        <v>NA</v>
      </c>
      <c r="AM76" s="13" t="str">
        <f t="shared" si="8"/>
        <v>NA</v>
      </c>
      <c r="AN76" s="13">
        <f t="shared" si="9"/>
        <v>0</v>
      </c>
    </row>
    <row r="77" spans="1:40" x14ac:dyDescent="0.35">
      <c r="A77" s="1" t="s">
        <v>113</v>
      </c>
      <c r="B77" s="7">
        <v>0</v>
      </c>
      <c r="C77" s="7">
        <v>3800.2117229999999</v>
      </c>
      <c r="D77" s="7">
        <v>0</v>
      </c>
      <c r="E77" s="7">
        <v>0</v>
      </c>
      <c r="F77" s="7">
        <v>1848.6078729999999</v>
      </c>
      <c r="G77" s="7">
        <v>130.7994649</v>
      </c>
      <c r="H77" s="7">
        <v>116.9515847</v>
      </c>
      <c r="I77" s="7">
        <v>34.53492215</v>
      </c>
      <c r="J77" s="7">
        <v>91.545803140000004</v>
      </c>
      <c r="K77" s="7">
        <v>172.63317670000001</v>
      </c>
      <c r="L77" s="7">
        <v>237.13449869999999</v>
      </c>
      <c r="M77" s="7">
        <v>3649.5010040000002</v>
      </c>
      <c r="N77" s="7">
        <v>178.11579280000001</v>
      </c>
      <c r="O77" s="7">
        <v>115.9641644</v>
      </c>
      <c r="P77" s="7">
        <v>4469.7110000000002</v>
      </c>
      <c r="Q77" s="7">
        <v>1483.546</v>
      </c>
      <c r="R77" s="13" t="str">
        <f t="shared" si="5"/>
        <v>NA</v>
      </c>
      <c r="S77" s="13">
        <f t="shared" si="6"/>
        <v>2.5615732326466452</v>
      </c>
      <c r="T77" s="7">
        <v>0</v>
      </c>
      <c r="U77" s="7">
        <v>0</v>
      </c>
      <c r="V77" s="7">
        <v>151.81613709999999</v>
      </c>
      <c r="W77" s="7">
        <v>6048.3285859999996</v>
      </c>
      <c r="X77" s="7">
        <v>19416.235649999999</v>
      </c>
      <c r="Y77" s="7">
        <v>0</v>
      </c>
      <c r="Z77" s="7">
        <v>2185.6451470000002</v>
      </c>
      <c r="AA77" s="7">
        <v>712.31165099999998</v>
      </c>
      <c r="AB77" s="7">
        <v>3395.182734</v>
      </c>
      <c r="AC77" s="7">
        <v>150</v>
      </c>
      <c r="AD77" s="7">
        <v>822.52499999999998</v>
      </c>
      <c r="AE77" s="7">
        <v>18.955088629999999</v>
      </c>
      <c r="AF77" s="7">
        <v>7549</v>
      </c>
      <c r="AG77" s="7">
        <v>11428.5</v>
      </c>
      <c r="AH77" s="7">
        <v>2947.9</v>
      </c>
      <c r="AI77" s="7">
        <v>9085.2999999999993</v>
      </c>
      <c r="AJ77" s="7">
        <v>57.5</v>
      </c>
      <c r="AK77" s="7">
        <v>0</v>
      </c>
      <c r="AL77" s="13">
        <f t="shared" si="7"/>
        <v>0.80120924440323216</v>
      </c>
      <c r="AM77" s="13">
        <f t="shared" si="8"/>
        <v>0.82554830308854044</v>
      </c>
      <c r="AN77" s="13">
        <f t="shared" si="9"/>
        <v>0.82452090475470086</v>
      </c>
    </row>
    <row r="78" spans="1:40" x14ac:dyDescent="0.35">
      <c r="A78" s="1" t="s">
        <v>114</v>
      </c>
      <c r="B78" s="7">
        <v>19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19.126999999999999</v>
      </c>
      <c r="Q78" s="7">
        <v>0</v>
      </c>
      <c r="R78" s="13">
        <f t="shared" si="5"/>
        <v>0.99336017148533495</v>
      </c>
      <c r="S78" s="13" t="str">
        <f t="shared" si="6"/>
        <v>NA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3.5</v>
      </c>
      <c r="AG78" s="7">
        <v>56.2</v>
      </c>
      <c r="AH78" s="7">
        <v>4.9000000000000004</v>
      </c>
      <c r="AI78" s="7">
        <v>0.8</v>
      </c>
      <c r="AJ78" s="7">
        <v>0.5</v>
      </c>
      <c r="AK78" s="7">
        <v>0</v>
      </c>
      <c r="AL78" s="13" t="str">
        <f t="shared" si="7"/>
        <v>NA</v>
      </c>
      <c r="AM78" s="13" t="str">
        <f t="shared" si="8"/>
        <v>NA</v>
      </c>
      <c r="AN78" s="13">
        <f t="shared" si="9"/>
        <v>0</v>
      </c>
    </row>
    <row r="79" spans="1:40" x14ac:dyDescent="0.35">
      <c r="A79" s="1" t="s">
        <v>115</v>
      </c>
      <c r="B79" s="7">
        <v>25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24.686</v>
      </c>
      <c r="Q79" s="7">
        <v>2.3359999999999999</v>
      </c>
      <c r="R79" s="13">
        <f t="shared" si="5"/>
        <v>1.0127197601879607</v>
      </c>
      <c r="S79" s="13" t="str">
        <f t="shared" si="6"/>
        <v>NA</v>
      </c>
      <c r="T79" s="7">
        <v>0</v>
      </c>
      <c r="U79" s="7">
        <v>0</v>
      </c>
      <c r="V79" s="7">
        <v>0.9</v>
      </c>
      <c r="W79" s="7">
        <v>22.05</v>
      </c>
      <c r="X79" s="7">
        <v>64.349999999999994</v>
      </c>
      <c r="Y79" s="7">
        <v>2.7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1.1000000000000001</v>
      </c>
      <c r="AG79" s="7">
        <v>47.9</v>
      </c>
      <c r="AH79" s="7">
        <v>42</v>
      </c>
      <c r="AI79" s="7">
        <v>0</v>
      </c>
      <c r="AJ79" s="7">
        <v>0</v>
      </c>
      <c r="AK79" s="7">
        <v>1</v>
      </c>
      <c r="AL79" s="13">
        <f t="shared" si="7"/>
        <v>20.045454545454543</v>
      </c>
      <c r="AM79" s="13">
        <f t="shared" si="8"/>
        <v>0.70792079207920777</v>
      </c>
      <c r="AN79" s="13">
        <f t="shared" si="9"/>
        <v>0.97826086956521741</v>
      </c>
    </row>
    <row r="80" spans="1:40" x14ac:dyDescent="0.35">
      <c r="A80" s="1" t="s">
        <v>116</v>
      </c>
      <c r="B80" s="7">
        <v>118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367.93799999999999</v>
      </c>
      <c r="Q80" s="7">
        <v>0</v>
      </c>
      <c r="R80" s="13">
        <f t="shared" si="5"/>
        <v>0.32070620593686983</v>
      </c>
      <c r="S80" s="13" t="str">
        <f t="shared" si="6"/>
        <v>NA</v>
      </c>
      <c r="T80" s="7">
        <v>0</v>
      </c>
      <c r="U80" s="7">
        <v>0</v>
      </c>
      <c r="V80" s="7">
        <v>0</v>
      </c>
      <c r="W80" s="7">
        <v>37.6</v>
      </c>
      <c r="X80" s="7">
        <v>399.5</v>
      </c>
      <c r="Y80" s="7">
        <v>32.9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187.2</v>
      </c>
      <c r="AG80" s="7">
        <v>496</v>
      </c>
      <c r="AH80" s="7">
        <v>54.3</v>
      </c>
      <c r="AI80" s="7">
        <v>0</v>
      </c>
      <c r="AJ80" s="7">
        <v>0</v>
      </c>
      <c r="AK80" s="7">
        <v>2.8</v>
      </c>
      <c r="AL80" s="13">
        <f t="shared" si="7"/>
        <v>0.20085470085470086</v>
      </c>
      <c r="AM80" s="13">
        <f t="shared" si="8"/>
        <v>0.72229253299584173</v>
      </c>
      <c r="AN80" s="13">
        <f t="shared" si="9"/>
        <v>0.63487775226259624</v>
      </c>
    </row>
    <row r="81" spans="1:40" x14ac:dyDescent="0.35">
      <c r="A81" s="1" t="s">
        <v>117</v>
      </c>
      <c r="B81" s="7">
        <v>263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13" t="str">
        <f t="shared" si="5"/>
        <v>NA</v>
      </c>
      <c r="S81" s="13" t="str">
        <f t="shared" si="6"/>
        <v>NA</v>
      </c>
      <c r="T81" s="7">
        <v>121</v>
      </c>
      <c r="U81" s="7">
        <v>0</v>
      </c>
      <c r="V81" s="7">
        <v>1178.5999999999999</v>
      </c>
      <c r="W81" s="7">
        <v>2651.85</v>
      </c>
      <c r="X81" s="7">
        <v>1767.9</v>
      </c>
      <c r="Y81" s="7">
        <v>294.64999999999998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13"/>
      <c r="AM81" s="13"/>
      <c r="AN81" s="13"/>
    </row>
    <row r="82" spans="1:40" x14ac:dyDescent="0.35">
      <c r="A82" s="1" t="s">
        <v>118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0.438</v>
      </c>
      <c r="Q82" s="7">
        <v>0</v>
      </c>
      <c r="R82" s="13" t="str">
        <f t="shared" si="5"/>
        <v>NA</v>
      </c>
      <c r="S82" s="13" t="str">
        <f t="shared" si="6"/>
        <v>NA</v>
      </c>
      <c r="T82" s="7">
        <v>0</v>
      </c>
      <c r="U82" s="7">
        <v>0</v>
      </c>
      <c r="V82" s="7">
        <v>10.5</v>
      </c>
      <c r="W82" s="7">
        <v>0</v>
      </c>
      <c r="X82" s="7">
        <v>157.5</v>
      </c>
      <c r="Y82" s="7">
        <v>42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47.9</v>
      </c>
      <c r="AH82" s="7">
        <v>7.2</v>
      </c>
      <c r="AI82" s="7">
        <v>0</v>
      </c>
      <c r="AJ82" s="7">
        <v>0</v>
      </c>
      <c r="AK82" s="7">
        <v>0</v>
      </c>
      <c r="AL82" s="13" t="str">
        <f t="shared" si="7"/>
        <v>NA</v>
      </c>
      <c r="AM82" s="13">
        <f t="shared" si="8"/>
        <v>2.8584392014519056</v>
      </c>
      <c r="AN82" s="13">
        <f t="shared" si="9"/>
        <v>3.8112522686025407</v>
      </c>
    </row>
    <row r="83" spans="1:40" x14ac:dyDescent="0.35">
      <c r="A83" s="1" t="s">
        <v>119</v>
      </c>
      <c r="B83" s="7">
        <v>63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45.173000000000002</v>
      </c>
      <c r="Q83" s="7">
        <v>0</v>
      </c>
      <c r="R83" s="13">
        <f t="shared" si="5"/>
        <v>1.3946383901888295</v>
      </c>
      <c r="S83" s="13" t="str">
        <f t="shared" si="6"/>
        <v>NA</v>
      </c>
      <c r="T83" s="7">
        <v>0</v>
      </c>
      <c r="U83" s="7">
        <v>0</v>
      </c>
      <c r="V83" s="7">
        <v>1.88</v>
      </c>
      <c r="W83" s="7">
        <v>6.58</v>
      </c>
      <c r="X83" s="7">
        <v>82.72</v>
      </c>
      <c r="Y83" s="7">
        <v>2.82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13"/>
      <c r="AM83" s="13"/>
      <c r="AN83" s="13"/>
    </row>
    <row r="84" spans="1:40" x14ac:dyDescent="0.35">
      <c r="A84" s="1" t="s">
        <v>120</v>
      </c>
      <c r="B84" s="7">
        <v>26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96</v>
      </c>
      <c r="Q84" s="7">
        <v>0</v>
      </c>
      <c r="R84" s="13">
        <f t="shared" si="5"/>
        <v>0.27083333333333331</v>
      </c>
      <c r="S84" s="13" t="str">
        <f t="shared" si="6"/>
        <v>NA</v>
      </c>
      <c r="T84" s="7">
        <v>0</v>
      </c>
      <c r="U84" s="7">
        <v>0</v>
      </c>
      <c r="V84" s="7">
        <v>2.08</v>
      </c>
      <c r="W84" s="7">
        <v>7.28</v>
      </c>
      <c r="X84" s="7">
        <v>91.52</v>
      </c>
      <c r="Y84" s="7">
        <v>3.12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17.600000000000001</v>
      </c>
      <c r="AG84" s="7">
        <v>32.1</v>
      </c>
      <c r="AH84" s="7">
        <v>30.9</v>
      </c>
      <c r="AI84" s="7">
        <v>0.6</v>
      </c>
      <c r="AJ84" s="7">
        <v>0.9</v>
      </c>
      <c r="AK84" s="7">
        <v>0</v>
      </c>
      <c r="AL84" s="13">
        <f t="shared" si="7"/>
        <v>0.41363636363636364</v>
      </c>
      <c r="AM84" s="13">
        <f t="shared" si="8"/>
        <v>1.4189147286821704</v>
      </c>
      <c r="AN84" s="13">
        <f t="shared" si="9"/>
        <v>1.2667478684531062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 Ederer</dc:creator>
  <dc:description/>
  <cp:lastModifiedBy>Peer Ederer</cp:lastModifiedBy>
  <cp:revision>3</cp:revision>
  <dcterms:created xsi:type="dcterms:W3CDTF">2022-08-07T12:14:36Z</dcterms:created>
  <dcterms:modified xsi:type="dcterms:W3CDTF">2022-08-20T16:41:42Z</dcterms:modified>
  <dc:language>en-AU</dc:language>
</cp:coreProperties>
</file>